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425\"/>
    </mc:Choice>
  </mc:AlternateContent>
  <xr:revisionPtr revIDLastSave="0" documentId="13_ncr:1_{07E0A83D-AAF1-4892-AEF5-C8E3471A9D23}" xr6:coauthVersionLast="47" xr6:coauthVersionMax="47" xr10:uidLastSave="{00000000-0000-0000-0000-000000000000}"/>
  <bookViews>
    <workbookView xWindow="-110" yWindow="-110" windowWidth="19420" windowHeight="10300" activeTab="1" xr2:uid="{803DC4FD-9CB1-4C9F-AECE-A9331CFCB441}"/>
  </bookViews>
  <sheets>
    <sheet name="mJB" sheetId="2" r:id="rId1"/>
    <sheet name="mJC" sheetId="1" r:id="rId2"/>
  </sheets>
  <definedNames>
    <definedName name="_xlnm._FilterDatabase" localSheetId="0" hidden="1">mJB!$B$8:$AH$130</definedName>
    <definedName name="_xlnm._FilterDatabase" localSheetId="1" hidden="1">mJC!$B$8:$M$135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2" l="1"/>
  <c r="AD69" i="2"/>
  <c r="AC69" i="2"/>
  <c r="AB69" i="2"/>
  <c r="AA69" i="2"/>
  <c r="Z69" i="2"/>
  <c r="Y69" i="2"/>
  <c r="AD68" i="2"/>
  <c r="AC68" i="2"/>
  <c r="AB68" i="2"/>
  <c r="AA68" i="2"/>
  <c r="Z68" i="2"/>
  <c r="Y68" i="2"/>
  <c r="AD67" i="2"/>
  <c r="AC67" i="2"/>
  <c r="AB67" i="2"/>
  <c r="AA67" i="2"/>
  <c r="Z67" i="2"/>
  <c r="Y67" i="2"/>
  <c r="AD66" i="2"/>
  <c r="AC66" i="2"/>
  <c r="AB66" i="2"/>
  <c r="AA66" i="2"/>
  <c r="Z66" i="2"/>
  <c r="Y66" i="2"/>
  <c r="AD65" i="2"/>
  <c r="AC65" i="2"/>
  <c r="AB65" i="2"/>
  <c r="AA65" i="2"/>
  <c r="Z65" i="2"/>
  <c r="Y65" i="2"/>
  <c r="AD64" i="2"/>
  <c r="AC64" i="2"/>
  <c r="AB64" i="2"/>
  <c r="AA64" i="2"/>
  <c r="Z64" i="2"/>
  <c r="Y64" i="2"/>
  <c r="AD63" i="2"/>
  <c r="AC63" i="2"/>
  <c r="AB63" i="2"/>
  <c r="AA63" i="2"/>
  <c r="Z63" i="2"/>
  <c r="Y63" i="2"/>
  <c r="AD62" i="2"/>
  <c r="AC62" i="2"/>
  <c r="AB62" i="2"/>
  <c r="AA62" i="2"/>
  <c r="Z62" i="2"/>
  <c r="Y62" i="2"/>
  <c r="AD61" i="2"/>
  <c r="AC61" i="2"/>
  <c r="AB61" i="2"/>
  <c r="AA61" i="2"/>
  <c r="Z61" i="2"/>
  <c r="Y61" i="2"/>
  <c r="AD60" i="2"/>
  <c r="AC60" i="2"/>
  <c r="AB60" i="2"/>
  <c r="AA60" i="2"/>
  <c r="Z60" i="2"/>
  <c r="Y60" i="2"/>
  <c r="AD59" i="2"/>
  <c r="AC59" i="2"/>
  <c r="AB59" i="2"/>
  <c r="AA59" i="2"/>
  <c r="Z59" i="2"/>
  <c r="Y59" i="2"/>
  <c r="AD58" i="2"/>
  <c r="AC58" i="2"/>
  <c r="AB58" i="2"/>
  <c r="AA58" i="2"/>
  <c r="Z58" i="2"/>
  <c r="Y58" i="2"/>
  <c r="AD57" i="2"/>
  <c r="AC57" i="2"/>
  <c r="AB57" i="2"/>
  <c r="AA57" i="2"/>
  <c r="Z57" i="2"/>
  <c r="Y57" i="2"/>
  <c r="AD56" i="2"/>
  <c r="AC56" i="2"/>
  <c r="AB56" i="2"/>
  <c r="AA56" i="2"/>
  <c r="Z56" i="2"/>
  <c r="Y56" i="2"/>
  <c r="AD55" i="2"/>
  <c r="AC55" i="2"/>
  <c r="AB55" i="2"/>
  <c r="AA55" i="2"/>
  <c r="Z55" i="2"/>
  <c r="Y55" i="2"/>
  <c r="AD54" i="2"/>
  <c r="AC54" i="2"/>
  <c r="AB54" i="2"/>
  <c r="AA54" i="2"/>
  <c r="Z54" i="2"/>
  <c r="Y54" i="2"/>
  <c r="AD53" i="2"/>
  <c r="AC53" i="2"/>
  <c r="AB53" i="2"/>
  <c r="AA53" i="2"/>
  <c r="Z53" i="2"/>
  <c r="Y53" i="2"/>
  <c r="AD52" i="2"/>
  <c r="AC52" i="2"/>
  <c r="AB52" i="2"/>
  <c r="AA52" i="2"/>
  <c r="Z52" i="2"/>
  <c r="Y52" i="2"/>
  <c r="AD51" i="2"/>
  <c r="AC51" i="2"/>
  <c r="AB51" i="2"/>
  <c r="AA51" i="2"/>
  <c r="Z51" i="2"/>
  <c r="Y51" i="2"/>
  <c r="AD50" i="2"/>
  <c r="AC50" i="2"/>
  <c r="AB50" i="2"/>
  <c r="AA50" i="2"/>
  <c r="Z50" i="2"/>
  <c r="Y50" i="2"/>
  <c r="AD49" i="2"/>
  <c r="AC49" i="2"/>
  <c r="AB49" i="2"/>
  <c r="AA49" i="2"/>
  <c r="Z49" i="2"/>
  <c r="Y49" i="2"/>
  <c r="AD48" i="2"/>
  <c r="AC48" i="2"/>
  <c r="AB48" i="2"/>
  <c r="AA48" i="2"/>
  <c r="Z48" i="2"/>
  <c r="Y48" i="2"/>
  <c r="AD47" i="2"/>
  <c r="AC47" i="2"/>
  <c r="AB47" i="2"/>
  <c r="AA47" i="2"/>
  <c r="Z47" i="2"/>
  <c r="Y47" i="2"/>
  <c r="AD46" i="2"/>
  <c r="AC46" i="2"/>
  <c r="AB46" i="2"/>
  <c r="AA46" i="2"/>
  <c r="Z46" i="2"/>
  <c r="Y46" i="2"/>
  <c r="AD45" i="2"/>
  <c r="AC45" i="2"/>
  <c r="AB45" i="2"/>
  <c r="AA45" i="2"/>
  <c r="Z45" i="2"/>
  <c r="Y45" i="2"/>
  <c r="AD44" i="2"/>
  <c r="AC44" i="2"/>
  <c r="AB44" i="2"/>
  <c r="AA44" i="2"/>
  <c r="Z44" i="2"/>
  <c r="Y44" i="2"/>
  <c r="AD43" i="2"/>
  <c r="AC43" i="2"/>
  <c r="AB43" i="2"/>
  <c r="AA43" i="2"/>
  <c r="Z43" i="2"/>
  <c r="Y43" i="2"/>
  <c r="AD42" i="2"/>
  <c r="AC42" i="2"/>
  <c r="AB42" i="2"/>
  <c r="AA42" i="2"/>
  <c r="Z42" i="2"/>
  <c r="Y42" i="2"/>
  <c r="AD41" i="2"/>
  <c r="AC41" i="2"/>
  <c r="AB41" i="2"/>
  <c r="AA41" i="2"/>
  <c r="Z41" i="2"/>
  <c r="Y41" i="2"/>
  <c r="AD40" i="2"/>
  <c r="AC40" i="2"/>
  <c r="AB40" i="2"/>
  <c r="AA40" i="2"/>
  <c r="Z40" i="2"/>
  <c r="Y40" i="2"/>
  <c r="AD38" i="2"/>
  <c r="AC38" i="2"/>
  <c r="AB38" i="2"/>
  <c r="AA38" i="2"/>
  <c r="Z38" i="2"/>
  <c r="Y38" i="2"/>
  <c r="AD37" i="2"/>
  <c r="AC37" i="2"/>
  <c r="AB37" i="2"/>
  <c r="AA37" i="2"/>
  <c r="Z37" i="2"/>
  <c r="Y37" i="2"/>
  <c r="AD36" i="2"/>
  <c r="AC36" i="2"/>
  <c r="AB36" i="2"/>
  <c r="AA36" i="2"/>
  <c r="Z36" i="2"/>
  <c r="Y36" i="2"/>
  <c r="AD35" i="2"/>
  <c r="AC35" i="2"/>
  <c r="AB35" i="2"/>
  <c r="AA35" i="2"/>
  <c r="Z35" i="2"/>
  <c r="Y35" i="2"/>
  <c r="AD34" i="2"/>
  <c r="AC34" i="2"/>
  <c r="AB34" i="2"/>
  <c r="AA34" i="2"/>
  <c r="Z34" i="2"/>
  <c r="Y34" i="2"/>
  <c r="AD33" i="2"/>
  <c r="AC33" i="2"/>
  <c r="AB33" i="2"/>
  <c r="AA33" i="2"/>
  <c r="Z33" i="2"/>
  <c r="Y33" i="2"/>
  <c r="AD32" i="2"/>
  <c r="AC32" i="2"/>
  <c r="AB32" i="2"/>
  <c r="AA32" i="2"/>
  <c r="Z32" i="2"/>
  <c r="Y32" i="2"/>
  <c r="AD31" i="2"/>
  <c r="AC31" i="2"/>
  <c r="AB31" i="2"/>
  <c r="AA31" i="2"/>
  <c r="Z31" i="2"/>
  <c r="Y31" i="2"/>
  <c r="AD30" i="2"/>
  <c r="AC30" i="2"/>
  <c r="AB30" i="2"/>
  <c r="AA30" i="2"/>
  <c r="Z30" i="2"/>
  <c r="Y30" i="2"/>
  <c r="AD29" i="2"/>
  <c r="AC29" i="2"/>
  <c r="AB29" i="2"/>
  <c r="AA29" i="2"/>
  <c r="Z29" i="2"/>
  <c r="Y29" i="2"/>
  <c r="AD28" i="2"/>
  <c r="AC28" i="2"/>
  <c r="AB28" i="2"/>
  <c r="AA28" i="2"/>
  <c r="Z28" i="2"/>
  <c r="Y28" i="2"/>
  <c r="AD27" i="2"/>
  <c r="AC27" i="2"/>
  <c r="AB27" i="2"/>
  <c r="AA27" i="2"/>
  <c r="Z27" i="2"/>
  <c r="Y27" i="2"/>
  <c r="AD26" i="2"/>
  <c r="AC26" i="2"/>
  <c r="AB26" i="2"/>
  <c r="AA26" i="2"/>
  <c r="Z26" i="2"/>
  <c r="Y26" i="2"/>
  <c r="AD25" i="2"/>
  <c r="AC25" i="2"/>
  <c r="AB25" i="2"/>
  <c r="AA25" i="2"/>
  <c r="Z25" i="2"/>
  <c r="Y25" i="2"/>
  <c r="AD24" i="2"/>
  <c r="AC24" i="2"/>
  <c r="AB24" i="2"/>
  <c r="AA24" i="2"/>
  <c r="Z24" i="2"/>
  <c r="Y24" i="2"/>
  <c r="AD23" i="2"/>
  <c r="AC23" i="2"/>
  <c r="AB23" i="2"/>
  <c r="AA23" i="2"/>
  <c r="Z23" i="2"/>
  <c r="Y23" i="2"/>
  <c r="AD22" i="2"/>
  <c r="AC22" i="2"/>
  <c r="AB22" i="2"/>
  <c r="AA22" i="2"/>
  <c r="Z22" i="2"/>
  <c r="Y22" i="2"/>
  <c r="AD21" i="2"/>
  <c r="AC21" i="2"/>
  <c r="AB21" i="2"/>
  <c r="AA21" i="2"/>
  <c r="Z21" i="2"/>
  <c r="Y21" i="2"/>
  <c r="AD20" i="2"/>
  <c r="AC20" i="2"/>
  <c r="AB20" i="2"/>
  <c r="AA20" i="2"/>
  <c r="Z20" i="2"/>
  <c r="Y20" i="2"/>
  <c r="AD19" i="2"/>
  <c r="AC19" i="2"/>
  <c r="AB19" i="2"/>
  <c r="AA19" i="2"/>
  <c r="Z19" i="2"/>
  <c r="Y19" i="2"/>
  <c r="AD18" i="2"/>
  <c r="AC18" i="2"/>
  <c r="AB18" i="2"/>
  <c r="AA18" i="2"/>
  <c r="Z18" i="2"/>
  <c r="Y18" i="2"/>
  <c r="AD17" i="2"/>
  <c r="AC17" i="2"/>
  <c r="AB17" i="2"/>
  <c r="AA17" i="2"/>
  <c r="Z17" i="2"/>
  <c r="Y17" i="2"/>
  <c r="AD16" i="2"/>
  <c r="AC16" i="2"/>
  <c r="AB16" i="2"/>
  <c r="AA16" i="2"/>
  <c r="Z16" i="2"/>
  <c r="Y16" i="2"/>
  <c r="AD15" i="2"/>
  <c r="AC15" i="2"/>
  <c r="AB15" i="2"/>
  <c r="AA15" i="2"/>
  <c r="Z15" i="2"/>
  <c r="Y15" i="2"/>
  <c r="AD14" i="2"/>
  <c r="AC14" i="2"/>
  <c r="AB14" i="2"/>
  <c r="AA14" i="2"/>
  <c r="Z14" i="2"/>
  <c r="Y14" i="2"/>
  <c r="AD13" i="2"/>
  <c r="AC13" i="2"/>
  <c r="AB13" i="2"/>
  <c r="AA13" i="2"/>
  <c r="Z13" i="2"/>
  <c r="Y13" i="2"/>
  <c r="AD12" i="2"/>
  <c r="AC12" i="2"/>
  <c r="AB12" i="2"/>
  <c r="AA12" i="2"/>
  <c r="Z12" i="2"/>
  <c r="Y12" i="2"/>
  <c r="AD11" i="2"/>
  <c r="AC11" i="2"/>
  <c r="AB11" i="2"/>
  <c r="AA11" i="2"/>
  <c r="Z11" i="2"/>
  <c r="Y11" i="2"/>
  <c r="X11" i="2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X55" i="2" s="1"/>
  <c r="X56" i="2" s="1"/>
  <c r="X57" i="2" s="1"/>
  <c r="X58" i="2" s="1"/>
  <c r="X59" i="2" s="1"/>
  <c r="X60" i="2" s="1"/>
  <c r="X61" i="2" s="1"/>
  <c r="X62" i="2" s="1"/>
  <c r="X63" i="2" s="1"/>
  <c r="X64" i="2" s="1"/>
  <c r="X65" i="2" s="1"/>
  <c r="X66" i="2" s="1"/>
  <c r="X67" i="2" s="1"/>
  <c r="X68" i="2" s="1"/>
  <c r="X69" i="2" s="1"/>
  <c r="AD10" i="2"/>
  <c r="AC10" i="2"/>
  <c r="AB10" i="2"/>
  <c r="AA10" i="2"/>
  <c r="X10" i="2"/>
  <c r="AD9" i="2"/>
  <c r="AC9" i="2"/>
  <c r="AB9" i="2"/>
  <c r="AA9" i="2"/>
  <c r="W10" i="2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F23" i="2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O41" i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U69" i="1"/>
  <c r="T69" i="1"/>
  <c r="V69" i="1" s="1"/>
  <c r="S69" i="1"/>
  <c r="U68" i="1"/>
  <c r="T68" i="1"/>
  <c r="V68" i="1" s="1"/>
  <c r="S68" i="1"/>
  <c r="U67" i="1"/>
  <c r="T67" i="1"/>
  <c r="V67" i="1" s="1"/>
  <c r="S67" i="1"/>
  <c r="U66" i="1"/>
  <c r="T66" i="1"/>
  <c r="V66" i="1" s="1"/>
  <c r="S66" i="1"/>
  <c r="U65" i="1"/>
  <c r="T65" i="1"/>
  <c r="V65" i="1" s="1"/>
  <c r="S65" i="1"/>
  <c r="R65" i="1"/>
  <c r="U64" i="1"/>
  <c r="T64" i="1"/>
  <c r="V64" i="1" s="1"/>
  <c r="S64" i="1"/>
  <c r="U63" i="1"/>
  <c r="T63" i="1"/>
  <c r="V63" i="1" s="1"/>
  <c r="S63" i="1"/>
  <c r="U62" i="1"/>
  <c r="T62" i="1"/>
  <c r="V62" i="1" s="1"/>
  <c r="S62" i="1"/>
  <c r="U61" i="1"/>
  <c r="T61" i="1"/>
  <c r="V61" i="1" s="1"/>
  <c r="S61" i="1"/>
  <c r="U60" i="1"/>
  <c r="T60" i="1"/>
  <c r="V60" i="1" s="1"/>
  <c r="S60" i="1"/>
  <c r="U59" i="1"/>
  <c r="T59" i="1"/>
  <c r="V59" i="1" s="1"/>
  <c r="S59" i="1"/>
  <c r="U58" i="1"/>
  <c r="T58" i="1"/>
  <c r="V58" i="1" s="1"/>
  <c r="S58" i="1"/>
  <c r="U57" i="1"/>
  <c r="T57" i="1"/>
  <c r="V57" i="1" s="1"/>
  <c r="S57" i="1"/>
  <c r="U56" i="1"/>
  <c r="T56" i="1"/>
  <c r="V56" i="1" s="1"/>
  <c r="S56" i="1"/>
  <c r="U55" i="1"/>
  <c r="T55" i="1"/>
  <c r="V55" i="1" s="1"/>
  <c r="S55" i="1"/>
  <c r="U54" i="1"/>
  <c r="T54" i="1"/>
  <c r="V54" i="1" s="1"/>
  <c r="S54" i="1"/>
  <c r="U53" i="1"/>
  <c r="T53" i="1"/>
  <c r="V53" i="1" s="1"/>
  <c r="S53" i="1"/>
  <c r="U52" i="1"/>
  <c r="T52" i="1"/>
  <c r="V52" i="1" s="1"/>
  <c r="S52" i="1"/>
  <c r="V51" i="1"/>
  <c r="U51" i="1"/>
  <c r="T51" i="1"/>
  <c r="S51" i="1"/>
  <c r="U50" i="1"/>
  <c r="T50" i="1"/>
  <c r="V50" i="1" s="1"/>
  <c r="S50" i="1"/>
  <c r="U49" i="1"/>
  <c r="T49" i="1"/>
  <c r="V49" i="1" s="1"/>
  <c r="S49" i="1"/>
  <c r="U48" i="1"/>
  <c r="T48" i="1"/>
  <c r="V48" i="1" s="1"/>
  <c r="S48" i="1"/>
  <c r="U47" i="1"/>
  <c r="T47" i="1"/>
  <c r="V47" i="1" s="1"/>
  <c r="S47" i="1"/>
  <c r="U46" i="1"/>
  <c r="T46" i="1"/>
  <c r="V46" i="1" s="1"/>
  <c r="S46" i="1"/>
  <c r="R46" i="1"/>
  <c r="U45" i="1"/>
  <c r="T45" i="1"/>
  <c r="V45" i="1" s="1"/>
  <c r="S45" i="1"/>
  <c r="U44" i="1"/>
  <c r="T44" i="1"/>
  <c r="V44" i="1" s="1"/>
  <c r="S44" i="1"/>
  <c r="V43" i="1"/>
  <c r="U43" i="1"/>
  <c r="T43" i="1"/>
  <c r="S43" i="1"/>
  <c r="U42" i="1"/>
  <c r="T42" i="1"/>
  <c r="V42" i="1" s="1"/>
  <c r="S42" i="1"/>
  <c r="U41" i="1"/>
  <c r="T41" i="1"/>
  <c r="V41" i="1" s="1"/>
  <c r="S41" i="1"/>
  <c r="U40" i="1"/>
  <c r="T40" i="1"/>
  <c r="V40" i="1" s="1"/>
  <c r="S40" i="1"/>
  <c r="U38" i="1"/>
  <c r="T38" i="1"/>
  <c r="V38" i="1" s="1"/>
  <c r="S38" i="1"/>
  <c r="U37" i="1"/>
  <c r="T37" i="1"/>
  <c r="V37" i="1" s="1"/>
  <c r="S37" i="1"/>
  <c r="U36" i="1"/>
  <c r="T36" i="1"/>
  <c r="V36" i="1" s="1"/>
  <c r="S36" i="1"/>
  <c r="U35" i="1"/>
  <c r="T35" i="1"/>
  <c r="V35" i="1" s="1"/>
  <c r="S35" i="1"/>
  <c r="U34" i="1"/>
  <c r="T34" i="1"/>
  <c r="V34" i="1" s="1"/>
  <c r="S34" i="1"/>
  <c r="U33" i="1"/>
  <c r="T33" i="1"/>
  <c r="V33" i="1" s="1"/>
  <c r="S33" i="1"/>
  <c r="U32" i="1"/>
  <c r="T32" i="1"/>
  <c r="V32" i="1" s="1"/>
  <c r="S32" i="1"/>
  <c r="U31" i="1"/>
  <c r="T31" i="1"/>
  <c r="V31" i="1" s="1"/>
  <c r="S31" i="1"/>
  <c r="U30" i="1"/>
  <c r="T30" i="1"/>
  <c r="V30" i="1" s="1"/>
  <c r="S30" i="1"/>
  <c r="U29" i="1"/>
  <c r="T29" i="1"/>
  <c r="V29" i="1" s="1"/>
  <c r="S29" i="1"/>
  <c r="U28" i="1"/>
  <c r="T28" i="1"/>
  <c r="V28" i="1" s="1"/>
  <c r="S28" i="1"/>
  <c r="U27" i="1"/>
  <c r="T27" i="1"/>
  <c r="V27" i="1" s="1"/>
  <c r="S27" i="1"/>
  <c r="V26" i="1"/>
  <c r="U26" i="1"/>
  <c r="T26" i="1"/>
  <c r="S26" i="1"/>
  <c r="U25" i="1"/>
  <c r="T25" i="1"/>
  <c r="V25" i="1" s="1"/>
  <c r="S25" i="1"/>
  <c r="U24" i="1"/>
  <c r="T24" i="1"/>
  <c r="V24" i="1" s="1"/>
  <c r="S24" i="1"/>
  <c r="U23" i="1"/>
  <c r="T23" i="1"/>
  <c r="V23" i="1" s="1"/>
  <c r="S23" i="1"/>
  <c r="R23" i="1"/>
  <c r="V22" i="1"/>
  <c r="U22" i="1"/>
  <c r="T22" i="1"/>
  <c r="S22" i="1"/>
  <c r="U21" i="1"/>
  <c r="T21" i="1"/>
  <c r="V21" i="1" s="1"/>
  <c r="S21" i="1"/>
  <c r="V20" i="1"/>
  <c r="U20" i="1"/>
  <c r="T20" i="1"/>
  <c r="S20" i="1"/>
  <c r="U19" i="1"/>
  <c r="T19" i="1"/>
  <c r="V19" i="1" s="1"/>
  <c r="S19" i="1"/>
  <c r="U18" i="1"/>
  <c r="T18" i="1"/>
  <c r="V18" i="1" s="1"/>
  <c r="S18" i="1"/>
  <c r="U17" i="1"/>
  <c r="T17" i="1"/>
  <c r="V17" i="1" s="1"/>
  <c r="S17" i="1"/>
  <c r="U16" i="1"/>
  <c r="T16" i="1"/>
  <c r="V16" i="1" s="1"/>
  <c r="S16" i="1"/>
  <c r="U15" i="1"/>
  <c r="T15" i="1"/>
  <c r="V15" i="1" s="1"/>
  <c r="S15" i="1"/>
  <c r="V14" i="1"/>
  <c r="U14" i="1"/>
  <c r="T14" i="1"/>
  <c r="S14" i="1"/>
  <c r="U13" i="1"/>
  <c r="T13" i="1"/>
  <c r="V13" i="1" s="1"/>
  <c r="S13" i="1"/>
  <c r="V12" i="1"/>
  <c r="U12" i="1"/>
  <c r="T12" i="1"/>
  <c r="S12" i="1"/>
  <c r="Q12" i="1"/>
  <c r="U11" i="1"/>
  <c r="T11" i="1"/>
  <c r="V11" i="1" s="1"/>
  <c r="S11" i="1"/>
  <c r="U10" i="1"/>
  <c r="T10" i="1"/>
  <c r="V10" i="1" s="1"/>
  <c r="S10" i="1"/>
  <c r="U9" i="1"/>
  <c r="T9" i="1"/>
  <c r="V9" i="1" s="1"/>
  <c r="S9" i="1"/>
  <c r="O11" i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10" i="1"/>
  <c r="O9" i="1"/>
  <c r="F50" i="1"/>
  <c r="R50" i="1" s="1"/>
  <c r="E50" i="1"/>
  <c r="Q50" i="1" s="1"/>
  <c r="F49" i="1"/>
  <c r="R49" i="1" s="1"/>
  <c r="E49" i="1"/>
  <c r="Q49" i="1" s="1"/>
  <c r="F46" i="1"/>
  <c r="E46" i="1"/>
  <c r="Q46" i="1" s="1"/>
  <c r="F45" i="1"/>
  <c r="R45" i="1" s="1"/>
  <c r="E45" i="1"/>
  <c r="Q45" i="1" s="1"/>
  <c r="F42" i="1"/>
  <c r="R42" i="1" s="1"/>
  <c r="E42" i="1"/>
  <c r="Q42" i="1" s="1"/>
  <c r="F40" i="1"/>
  <c r="R40" i="1" s="1"/>
  <c r="E40" i="1"/>
  <c r="Q40" i="1" s="1"/>
  <c r="F51" i="1"/>
  <c r="R51" i="1" s="1"/>
  <c r="E51" i="1"/>
  <c r="Q51" i="1" s="1"/>
  <c r="F48" i="1"/>
  <c r="R48" i="1" s="1"/>
  <c r="E48" i="1"/>
  <c r="Q48" i="1" s="1"/>
  <c r="F47" i="1"/>
  <c r="R47" i="1" s="1"/>
  <c r="E47" i="1"/>
  <c r="Q47" i="1" s="1"/>
  <c r="F44" i="1"/>
  <c r="R44" i="1" s="1"/>
  <c r="E44" i="1"/>
  <c r="Q44" i="1" s="1"/>
  <c r="F43" i="1"/>
  <c r="R43" i="1" s="1"/>
  <c r="E43" i="1"/>
  <c r="Q43" i="1" s="1"/>
  <c r="F41" i="1"/>
  <c r="R41" i="1" s="1"/>
  <c r="E41" i="1"/>
  <c r="Q41" i="1" s="1"/>
  <c r="F19" i="1"/>
  <c r="R19" i="1" s="1"/>
  <c r="E19" i="1"/>
  <c r="Q19" i="1" s="1"/>
  <c r="F17" i="1"/>
  <c r="R17" i="1" s="1"/>
  <c r="E17" i="1"/>
  <c r="Q17" i="1" s="1"/>
  <c r="F15" i="1"/>
  <c r="R15" i="1" s="1"/>
  <c r="E15" i="1"/>
  <c r="Q15" i="1" s="1"/>
  <c r="F14" i="1"/>
  <c r="R14" i="1" s="1"/>
  <c r="E14" i="1"/>
  <c r="Q14" i="1" s="1"/>
  <c r="F10" i="1"/>
  <c r="R10" i="1" s="1"/>
  <c r="E10" i="1"/>
  <c r="Q10" i="1" s="1"/>
  <c r="F9" i="1"/>
  <c r="R9" i="1" s="1"/>
  <c r="E9" i="1"/>
  <c r="Q9" i="1" s="1"/>
  <c r="F20" i="1"/>
  <c r="R20" i="1" s="1"/>
  <c r="E20" i="1"/>
  <c r="Q20" i="1" s="1"/>
  <c r="F18" i="1"/>
  <c r="R18" i="1" s="1"/>
  <c r="E18" i="1"/>
  <c r="Q18" i="1" s="1"/>
  <c r="F16" i="1"/>
  <c r="R16" i="1" s="1"/>
  <c r="E16" i="1"/>
  <c r="Q16" i="1" s="1"/>
  <c r="F13" i="1"/>
  <c r="R13" i="1" s="1"/>
  <c r="E13" i="1"/>
  <c r="Q13" i="1" s="1"/>
  <c r="F12" i="1"/>
  <c r="R12" i="1" s="1"/>
  <c r="E12" i="1"/>
  <c r="F11" i="1"/>
  <c r="R11" i="1" s="1"/>
  <c r="E11" i="1"/>
  <c r="Q11" i="1" s="1"/>
  <c r="F75" i="1"/>
  <c r="E75" i="1"/>
  <c r="F21" i="1"/>
  <c r="R21" i="1" s="1"/>
  <c r="E21" i="1"/>
  <c r="Q21" i="1" s="1"/>
  <c r="E68" i="2"/>
  <c r="E38" i="2"/>
  <c r="E37" i="2"/>
  <c r="E67" i="2"/>
  <c r="E36" i="2"/>
  <c r="E35" i="2"/>
  <c r="E34" i="2"/>
  <c r="E65" i="2"/>
  <c r="E64" i="2"/>
  <c r="E63" i="2"/>
  <c r="E33" i="2"/>
  <c r="E32" i="2"/>
  <c r="E31" i="2"/>
  <c r="E62" i="2"/>
  <c r="E30" i="2"/>
  <c r="E29" i="2"/>
  <c r="E60" i="2"/>
  <c r="E59" i="2"/>
  <c r="E57" i="2"/>
  <c r="E28" i="2"/>
  <c r="E27" i="2"/>
  <c r="E25" i="2"/>
  <c r="E26" i="2"/>
  <c r="E55" i="2"/>
  <c r="E23" i="2"/>
  <c r="E54" i="2"/>
  <c r="E24" i="2"/>
  <c r="E22" i="2"/>
  <c r="Y9" i="2" s="1"/>
  <c r="E21" i="2"/>
  <c r="Y10" i="2" s="1"/>
  <c r="F68" i="2"/>
  <c r="F38" i="2"/>
  <c r="F37" i="2"/>
  <c r="F67" i="2"/>
  <c r="F36" i="2"/>
  <c r="F35" i="2"/>
  <c r="F34" i="2"/>
  <c r="F65" i="2"/>
  <c r="F64" i="2"/>
  <c r="F63" i="2"/>
  <c r="F33" i="2"/>
  <c r="F32" i="2"/>
  <c r="F31" i="2"/>
  <c r="F62" i="2"/>
  <c r="F30" i="2"/>
  <c r="F29" i="2"/>
  <c r="F60" i="2"/>
  <c r="F59" i="2"/>
  <c r="F57" i="2"/>
  <c r="F28" i="2"/>
  <c r="F27" i="2"/>
  <c r="F25" i="2"/>
  <c r="F26" i="2"/>
  <c r="F55" i="2"/>
  <c r="F54" i="2"/>
  <c r="F24" i="2"/>
  <c r="F22" i="2"/>
  <c r="Z9" i="2" s="1"/>
  <c r="F21" i="2"/>
  <c r="Z10" i="2" s="1"/>
  <c r="F52" i="2"/>
  <c r="E52" i="2"/>
  <c r="F67" i="1"/>
  <c r="R67" i="1" s="1"/>
  <c r="F62" i="1"/>
  <c r="R62" i="1" s="1"/>
  <c r="F54" i="1"/>
  <c r="R54" i="1" s="1"/>
  <c r="F69" i="1"/>
  <c r="R69" i="1" s="1"/>
  <c r="F68" i="1"/>
  <c r="R68" i="1" s="1"/>
  <c r="F38" i="1"/>
  <c r="R38" i="1" s="1"/>
  <c r="F37" i="1"/>
  <c r="R37" i="1" s="1"/>
  <c r="F36" i="1"/>
  <c r="R36" i="1" s="1"/>
  <c r="F66" i="1"/>
  <c r="R66" i="1" s="1"/>
  <c r="F65" i="1"/>
  <c r="F64" i="1"/>
  <c r="R64" i="1" s="1"/>
  <c r="F63" i="1"/>
  <c r="R63" i="1" s="1"/>
  <c r="F35" i="1"/>
  <c r="R35" i="1" s="1"/>
  <c r="F34" i="1"/>
  <c r="R34" i="1" s="1"/>
  <c r="F33" i="1"/>
  <c r="R33" i="1" s="1"/>
  <c r="F32" i="1"/>
  <c r="R32" i="1" s="1"/>
  <c r="F61" i="1"/>
  <c r="R61" i="1" s="1"/>
  <c r="F31" i="1"/>
  <c r="R31" i="1" s="1"/>
  <c r="F60" i="1"/>
  <c r="R60" i="1" s="1"/>
  <c r="F59" i="1"/>
  <c r="R59" i="1" s="1"/>
  <c r="F58" i="1"/>
  <c r="R58" i="1" s="1"/>
  <c r="F30" i="1"/>
  <c r="R30" i="1" s="1"/>
  <c r="F57" i="1"/>
  <c r="R57" i="1" s="1"/>
  <c r="F56" i="1"/>
  <c r="R56" i="1" s="1"/>
  <c r="F29" i="1"/>
  <c r="R29" i="1" s="1"/>
  <c r="F28" i="1"/>
  <c r="R28" i="1" s="1"/>
  <c r="F55" i="1"/>
  <c r="R55" i="1" s="1"/>
  <c r="F27" i="1"/>
  <c r="R27" i="1" s="1"/>
  <c r="F26" i="1"/>
  <c r="R26" i="1" s="1"/>
  <c r="F53" i="1"/>
  <c r="R53" i="1" s="1"/>
  <c r="F25" i="1"/>
  <c r="R25" i="1" s="1"/>
  <c r="F24" i="1"/>
  <c r="R24" i="1" s="1"/>
  <c r="F23" i="1"/>
  <c r="F52" i="1"/>
  <c r="R52" i="1" s="1"/>
  <c r="F22" i="1"/>
  <c r="R22" i="1" s="1"/>
  <c r="E67" i="1"/>
  <c r="Q67" i="1" s="1"/>
  <c r="E62" i="1"/>
  <c r="Q62" i="1" s="1"/>
  <c r="E54" i="1"/>
  <c r="Q54" i="1" s="1"/>
  <c r="E69" i="1"/>
  <c r="Q69" i="1" s="1"/>
  <c r="E68" i="1"/>
  <c r="Q68" i="1" s="1"/>
  <c r="E38" i="1"/>
  <c r="Q38" i="1" s="1"/>
  <c r="E37" i="1"/>
  <c r="Q37" i="1" s="1"/>
  <c r="E36" i="1"/>
  <c r="Q36" i="1" s="1"/>
  <c r="E66" i="1"/>
  <c r="Q66" i="1" s="1"/>
  <c r="E65" i="1"/>
  <c r="Q65" i="1" s="1"/>
  <c r="E64" i="1"/>
  <c r="Q64" i="1" s="1"/>
  <c r="E63" i="1"/>
  <c r="Q63" i="1" s="1"/>
  <c r="E35" i="1"/>
  <c r="Q35" i="1" s="1"/>
  <c r="E34" i="1"/>
  <c r="Q34" i="1" s="1"/>
  <c r="E33" i="1"/>
  <c r="Q33" i="1" s="1"/>
  <c r="E32" i="1"/>
  <c r="Q32" i="1" s="1"/>
  <c r="E61" i="1"/>
  <c r="Q61" i="1" s="1"/>
  <c r="E31" i="1"/>
  <c r="Q31" i="1" s="1"/>
  <c r="E60" i="1"/>
  <c r="Q60" i="1" s="1"/>
  <c r="E59" i="1"/>
  <c r="Q59" i="1" s="1"/>
  <c r="E58" i="1"/>
  <c r="Q58" i="1" s="1"/>
  <c r="E30" i="1"/>
  <c r="Q30" i="1" s="1"/>
  <c r="E57" i="1"/>
  <c r="Q57" i="1" s="1"/>
  <c r="E56" i="1"/>
  <c r="Q56" i="1" s="1"/>
  <c r="E29" i="1"/>
  <c r="Q29" i="1" s="1"/>
  <c r="E28" i="1"/>
  <c r="Q28" i="1" s="1"/>
  <c r="E55" i="1"/>
  <c r="Q55" i="1" s="1"/>
  <c r="E27" i="1"/>
  <c r="Q27" i="1" s="1"/>
  <c r="E26" i="1"/>
  <c r="Q26" i="1" s="1"/>
  <c r="E53" i="1"/>
  <c r="Q53" i="1" s="1"/>
  <c r="E25" i="1"/>
  <c r="Q25" i="1" s="1"/>
  <c r="E24" i="1"/>
  <c r="Q24" i="1" s="1"/>
  <c r="E23" i="1"/>
  <c r="Q23" i="1" s="1"/>
  <c r="E52" i="1"/>
  <c r="Q52" i="1" s="1"/>
  <c r="E22" i="1"/>
  <c r="Q22" i="1" s="1"/>
</calcChain>
</file>

<file path=xl/sharedStrings.xml><?xml version="1.0" encoding="utf-8"?>
<sst xmlns="http://schemas.openxmlformats.org/spreadsheetml/2006/main" count="1501" uniqueCount="238">
  <si>
    <t>Staffel</t>
  </si>
  <si>
    <t>Nr.</t>
  </si>
  <si>
    <t>Datum und Zeit</t>
  </si>
  <si>
    <t>H-Nr.</t>
  </si>
  <si>
    <t>Heim</t>
  </si>
  <si>
    <t>Gast</t>
  </si>
  <si>
    <t>Ergebnis</t>
  </si>
  <si>
    <t>Bemerkung</t>
  </si>
  <si>
    <t>mJC-OL-T</t>
  </si>
  <si>
    <t>SG Kapp/Stein</t>
  </si>
  <si>
    <t>:</t>
  </si>
  <si>
    <t>HSG Hanauerl.</t>
  </si>
  <si>
    <t>Sa, 11.01.25, 15:00h</t>
  </si>
  <si>
    <t>HSG Hardt</t>
  </si>
  <si>
    <t>So, 12.01.25, 10:00h</t>
  </si>
  <si>
    <t>SG Altenh/Schu</t>
  </si>
  <si>
    <t>HSG Konstanz</t>
  </si>
  <si>
    <t>So, 19.01.25, 13:15h</t>
  </si>
  <si>
    <t>HGW Hofweier</t>
  </si>
  <si>
    <t>SG Waldk/Denz</t>
  </si>
  <si>
    <t>So, 19.01.25, 16:00h</t>
  </si>
  <si>
    <t>HSG Dreiland</t>
  </si>
  <si>
    <t>Sa, 25.01.25, 14:30h</t>
  </si>
  <si>
    <t>Sa, 25.01.25, 15:30h</t>
  </si>
  <si>
    <t>SG Kenz/Herbol</t>
  </si>
  <si>
    <t>SG JHA Baden</t>
  </si>
  <si>
    <t>So, 26.01.25, 14:00h</t>
  </si>
  <si>
    <t>TSV Frbg-Zäh.</t>
  </si>
  <si>
    <t>So, 26.01.25, 15:00h</t>
  </si>
  <si>
    <t>Sa, 01.02.25, 12:20h</t>
  </si>
  <si>
    <t>Sa, 01.02.25, 14:00h</t>
  </si>
  <si>
    <t>Sa, 01.02.25, 14:30h</t>
  </si>
  <si>
    <t>HSC Radolfzell</t>
  </si>
  <si>
    <t>So, 02.02.25, 15:30h</t>
  </si>
  <si>
    <t>Sa, 08.02.25, 12:00h</t>
  </si>
  <si>
    <t>Sa, 08.02.25, 14:15h</t>
  </si>
  <si>
    <t>Sa, 08.02.25, 14:30h</t>
  </si>
  <si>
    <t>Sa, 15.02.25, 12:15h</t>
  </si>
  <si>
    <t>Sa, 15.02.25, 12:30h</t>
  </si>
  <si>
    <t>Sa, 15.02.25, 14:30h</t>
  </si>
  <si>
    <t>So, 16.02.25, 14:00h</t>
  </si>
  <si>
    <t>So, 16.02.25, 15:15h</t>
  </si>
  <si>
    <t>Sa, 15.03.25, 13:00h</t>
  </si>
  <si>
    <t>Sa, 15.03.25, 15:00h</t>
  </si>
  <si>
    <t>Sa, 15.03.25, 16:00h</t>
  </si>
  <si>
    <t>So, 16.03.25, 12:30h</t>
  </si>
  <si>
    <t>Sa, 22.03.25, 11:00h</t>
  </si>
  <si>
    <t>Sa, 22.03.25, 13:30h</t>
  </si>
  <si>
    <t>Sa, 22.03.25, 14:30h</t>
  </si>
  <si>
    <t>So, 23.03.25, 13:15h</t>
  </si>
  <si>
    <t>So, 23.03.25, 14:30h</t>
  </si>
  <si>
    <t>So, 23.03.25, 15:30h</t>
  </si>
  <si>
    <t>Sa, 29.03.25, 12:00h</t>
  </si>
  <si>
    <t>So, 30.03.25, 13:45h</t>
  </si>
  <si>
    <t>Sa, 12.04.25, 16:30h</t>
  </si>
  <si>
    <t>N</t>
  </si>
  <si>
    <t>M</t>
  </si>
  <si>
    <t>PL</t>
  </si>
  <si>
    <t>S</t>
  </si>
  <si>
    <t>DATUM</t>
  </si>
  <si>
    <t>ANWURF</t>
  </si>
  <si>
    <t>LIG</t>
  </si>
  <si>
    <t>GR</t>
  </si>
  <si>
    <t>3'</t>
  </si>
  <si>
    <t>1'</t>
  </si>
  <si>
    <t>2'</t>
  </si>
  <si>
    <t>Hallenrunde 2024/2025</t>
  </si>
  <si>
    <t>Männliche Jugend C, Oberliga Südbaden</t>
  </si>
  <si>
    <t>Endrunde, Entwurf</t>
  </si>
  <si>
    <t>mJB-OL-T</t>
  </si>
  <si>
    <t>Sa, 11.01.25, 15:15h</t>
  </si>
  <si>
    <t>Sa, 11.01.25, 16:00h</t>
  </si>
  <si>
    <t>So, 12.01.25, 11:40h</t>
  </si>
  <si>
    <t>TuS Altenheim</t>
  </si>
  <si>
    <t>So, 12.01.25, 15:00h</t>
  </si>
  <si>
    <t>JSG mitl Schw.</t>
  </si>
  <si>
    <t>So, 19.01.25, 17:00h</t>
  </si>
  <si>
    <t>SG Bad/Sandw</t>
  </si>
  <si>
    <t>Sa, 25.01.25, 15:00h</t>
  </si>
  <si>
    <t>Sa, 25.01.25, 16:15h</t>
  </si>
  <si>
    <t>Sa, 25.01.25, 17:30h</t>
  </si>
  <si>
    <t>SG Könd/Tening</t>
  </si>
  <si>
    <t>DJK Singen</t>
  </si>
  <si>
    <t>Sa, 01.02.25, 12:45h</t>
  </si>
  <si>
    <t>Sa, 01.02.25, 14:45h</t>
  </si>
  <si>
    <t>Sa, 01.02.25, 16:15h</t>
  </si>
  <si>
    <t>Sa, 08.02.25, 12:45h</t>
  </si>
  <si>
    <t>HSG Konstanz 2</t>
  </si>
  <si>
    <t>Sa, 08.02.25, 13:30h</t>
  </si>
  <si>
    <t>Sa, 08.02.25, 17:30h</t>
  </si>
  <si>
    <t>So, 09.02.25, 14:30h</t>
  </si>
  <si>
    <t>Sa, 15.02.25, 11:00h</t>
  </si>
  <si>
    <t>So, 16.02.25, 16:45h</t>
  </si>
  <si>
    <t>Sa, 22.02.25, 14:20h</t>
  </si>
  <si>
    <t>Sa, 15.03.25, 17:30h</t>
  </si>
  <si>
    <t>So, 16.03.25, 15:30h</t>
  </si>
  <si>
    <t>Sa, 22.03.25, 12:30h</t>
  </si>
  <si>
    <t>Sa, 22.03.25, 15:00h</t>
  </si>
  <si>
    <t>So, 23.03.25, 16:15h</t>
  </si>
  <si>
    <t>So, 23.03.25, 17:00h</t>
  </si>
  <si>
    <t>Sa, 29.03.25, 13:00h</t>
  </si>
  <si>
    <t>Sa, 29.03.25, 15:00h</t>
  </si>
  <si>
    <t>Sa, 29.03.25, 16:00h</t>
  </si>
  <si>
    <t>Sa, 29.03.25, 17:30h</t>
  </si>
  <si>
    <t>So, 06.04.25, 14:30h</t>
  </si>
  <si>
    <t>Männliche Jugend B, Oberliga Südbaden</t>
  </si>
  <si>
    <t>mJC-OL-N</t>
  </si>
  <si>
    <t>So, 22.09.24, 15:00h</t>
  </si>
  <si>
    <t>So, 29.09.24, 13:15h</t>
  </si>
  <si>
    <t>So, 29.09.24, 15:00h</t>
  </si>
  <si>
    <t>So, 06.10.24, 14:30h</t>
  </si>
  <si>
    <t>Sa, 12.10.24, 15:45h</t>
  </si>
  <si>
    <t>So, 13.10.24, 15:30h</t>
  </si>
  <si>
    <t>Sa, 19.10.24, 16:15h</t>
  </si>
  <si>
    <t>So, 20.10.24, 11:40h</t>
  </si>
  <si>
    <t>So, 20.10.24, 15:00h</t>
  </si>
  <si>
    <t>Sa, 26.10.24, 10:45h</t>
  </si>
  <si>
    <t>Sa, 02.11.24, 16:00h</t>
  </si>
  <si>
    <t>So, 03.11.24, 13:00h</t>
  </si>
  <si>
    <t>Sa, 09.11.24, 13:00h</t>
  </si>
  <si>
    <t>So, 10.11.24, 13:15h</t>
  </si>
  <si>
    <t>So, 17.11.24, 13:00h</t>
  </si>
  <si>
    <t>So, 17.11.24, 13:30h</t>
  </si>
  <si>
    <t>So, 17.11.24, 14:00h</t>
  </si>
  <si>
    <t>Sa, 23.11.24, 13:45h</t>
  </si>
  <si>
    <t>Sa, 23.11.24, 14:15h</t>
  </si>
  <si>
    <t>Fr, 29.11.24, 18:30h</t>
  </si>
  <si>
    <t>Sa, 30.11.24, 18:00h</t>
  </si>
  <si>
    <t>So, 01.12.24, 14:30h</t>
  </si>
  <si>
    <t>Sa, 07.12.24, 13:00h</t>
  </si>
  <si>
    <t>Sa, 07.12.24, 17:45h</t>
  </si>
  <si>
    <t>So, 08.12.24, 11:30h</t>
  </si>
  <si>
    <t>Sa, 14.12.24, 13:00h</t>
  </si>
  <si>
    <t>Sa, 14.12.24, 14:40h</t>
  </si>
  <si>
    <t>Sa, 14.12.24, 16:15h</t>
  </si>
  <si>
    <t>So, 22.12.24, 15:00h</t>
  </si>
  <si>
    <t>mJC-OL-S</t>
  </si>
  <si>
    <t>Sa, 21.09.24, 16:30h</t>
  </si>
  <si>
    <t>Sa, 28.09.24, 16:15h</t>
  </si>
  <si>
    <t>So, 29.09.24, 17:00h</t>
  </si>
  <si>
    <t>Sa, 05.10.24, 15:00h</t>
  </si>
  <si>
    <t>So, 06.10.24, 16:45h</t>
  </si>
  <si>
    <t>Sa, 12.10.24, 13:15h</t>
  </si>
  <si>
    <t>So, 13.10.24, 11:30h</t>
  </si>
  <si>
    <t>So, 13.10.24, 15:15h</t>
  </si>
  <si>
    <t>Sa, 19.10.24, 12:45h</t>
  </si>
  <si>
    <t>Sa, 19.10.24, 14:15h</t>
  </si>
  <si>
    <t>Sa, 19.10.24, 15:00h</t>
  </si>
  <si>
    <t>So, 27.10.24, 14:30h</t>
  </si>
  <si>
    <t>Sa, 02.11.24, 14:30h</t>
  </si>
  <si>
    <t>So, 10.11.24, 14:30h</t>
  </si>
  <si>
    <t>So, 10.11.24, 15:30h</t>
  </si>
  <si>
    <t>Do, 14.11.24, 19:00h</t>
  </si>
  <si>
    <t>So, 17.11.24, 15:20h</t>
  </si>
  <si>
    <t>Sa, 23.11.24, 16:30h</t>
  </si>
  <si>
    <t>So, 24.11.24, 14:30h</t>
  </si>
  <si>
    <t>So, 24.11.24, 15:30h</t>
  </si>
  <si>
    <t>Sa, 30.11.24, 16:45h</t>
  </si>
  <si>
    <t>Sa, 30.11.24, 18:15h</t>
  </si>
  <si>
    <t>Sa, 07.12.24, 12:50h</t>
  </si>
  <si>
    <t>So, 08.12.24, 15:15h</t>
  </si>
  <si>
    <t>So, 08.12.24, 16:30h</t>
  </si>
  <si>
    <t>Sa, 14.12.24, 12:30h</t>
  </si>
  <si>
    <t>Sa, 14.12.24, 15:00h</t>
  </si>
  <si>
    <t>No</t>
  </si>
  <si>
    <t>Datum</t>
  </si>
  <si>
    <t>Zeit</t>
  </si>
  <si>
    <t>Halle</t>
  </si>
  <si>
    <t>TL</t>
  </si>
  <si>
    <t>Runde</t>
  </si>
  <si>
    <t>mJC-OL-ER</t>
  </si>
  <si>
    <t>mJC-OL-PL</t>
  </si>
  <si>
    <t>So, 26.01.25, 11:00h</t>
  </si>
  <si>
    <t>So, 19.01.25, 15:35h</t>
  </si>
  <si>
    <t>Sa, 29.03.25, 13:30h</t>
  </si>
  <si>
    <t>mJB-OL-N</t>
  </si>
  <si>
    <t>10251 (HSG Hanauerl.)</t>
  </si>
  <si>
    <t>10253 (SG Bad/Sandw)</t>
  </si>
  <si>
    <t>10176 (SG Gutach/Wolf)</t>
  </si>
  <si>
    <t>10155 (SG Kapp/Stein)</t>
  </si>
  <si>
    <t>10028 (TuS Altenheim)</t>
  </si>
  <si>
    <t>10285 (SG JHA Baden)</t>
  </si>
  <si>
    <t>mJB-OL-ER</t>
  </si>
  <si>
    <t>mJB-OL-S</t>
  </si>
  <si>
    <t>10069 (TSV Frbg-Zäh.)</t>
  </si>
  <si>
    <t>37,9</t>
  </si>
  <si>
    <t>#7866676#125021#2024-09-21 17:36:19#</t>
  </si>
  <si>
    <t>10075 (SG Könd/Tening)</t>
  </si>
  <si>
    <t>40,7</t>
  </si>
  <si>
    <t>#7866681#125021#2024-09-30 10:23:05#</t>
  </si>
  <si>
    <t>10171 (SG Waldk/Denz)</t>
  </si>
  <si>
    <t>#7866686#125021#2024-09-29 17:30:35#</t>
  </si>
  <si>
    <t>10207 (SG Kenz/Herbol)</t>
  </si>
  <si>
    <t>42,2</t>
  </si>
  <si>
    <t>#7866691#125021#2024-10-05 17:51:29#</t>
  </si>
  <si>
    <t>85,9</t>
  </si>
  <si>
    <t>#7866696#125021#2024-10-06 17:23:15#</t>
  </si>
  <si>
    <t>#7866711#125021#2024-10-13 15:18:06#</t>
  </si>
  <si>
    <t>#7866716#125021#2024-10-13 18:17:30#</t>
  </si>
  <si>
    <t>10136 (HSG Konstanz)</t>
  </si>
  <si>
    <t>104,2</t>
  </si>
  <si>
    <t>#7866706#125021#2024-10-15 20:12:24#</t>
  </si>
  <si>
    <t>#7866721#125021#2024-10-19 17:41:08#</t>
  </si>
  <si>
    <t>10145 (DJK Singen)</t>
  </si>
  <si>
    <t>79,3</t>
  </si>
  <si>
    <t>#7866726#125021#2024-10-20 15:49:25#</t>
  </si>
  <si>
    <t>48,5</t>
  </si>
  <si>
    <t>#7866731#125021#2024-10-20 16:15:45#</t>
  </si>
  <si>
    <t>#7866781#125021#2024-10-26 14:14:55#</t>
  </si>
  <si>
    <t>36,8</t>
  </si>
  <si>
    <t>#7866786#125021#2024-10-27 17:21:17#</t>
  </si>
  <si>
    <t>#7866741#125021#2024-11-09 15:48:43#</t>
  </si>
  <si>
    <t>#7866736#125021#2024-11-09 17:41:37#</t>
  </si>
  <si>
    <t>37,5</t>
  </si>
  <si>
    <t>#7866746#125021#2024-11-09 17:32:37#</t>
  </si>
  <si>
    <t>#7866751#125021#2024-11-16 18:48:26#</t>
  </si>
  <si>
    <t>45,2</t>
  </si>
  <si>
    <t>#7866756#125021#2024-11-17 16:13:53#</t>
  </si>
  <si>
    <t>#7866761#125021#2024-11-17 18:40:42#</t>
  </si>
  <si>
    <t>#7866771#125021#2024-11-23 17:40:02#</t>
  </si>
  <si>
    <t>86,5</t>
  </si>
  <si>
    <t>#7866766#125021#2024-11-24 14:26:42#</t>
  </si>
  <si>
    <t>#7866776#125021#2024-11-24 18:21:24#</t>
  </si>
  <si>
    <t>#7866791#125021#2024-11-30 18:40:36#</t>
  </si>
  <si>
    <t>78,4</t>
  </si>
  <si>
    <t>#7866701#125021#2024-12-01 17:50:37#</t>
  </si>
  <si>
    <t>38,6</t>
  </si>
  <si>
    <t>#7866801#125021#2024-12-08 16:16:01#</t>
  </si>
  <si>
    <t>#7866796#125021#2024-12-08 16:34:42#</t>
  </si>
  <si>
    <t>63,5</t>
  </si>
  <si>
    <t>#7866806#125021#2024-12-08 17:45:28#</t>
  </si>
  <si>
    <t>70,5</t>
  </si>
  <si>
    <t>#7866811#125021#2024-12-14 12:12:12#</t>
  </si>
  <si>
    <t>69,8</t>
  </si>
  <si>
    <t>#7866816#125021#2024-12-14 16:25:34#</t>
  </si>
  <si>
    <t>80,5</t>
  </si>
  <si>
    <t>#7866821#125021#2024-12-15 15:52:14#</t>
  </si>
  <si>
    <t>mJB-OL-PL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</si>
</sst>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,\ dd/mm/yyyy"/>
    <numFmt numFmtId="165" formatCode="[$-F400]h:mm:ss\ AM/PM"/>
    <numFmt numFmtId="166" formatCode="hh/mm&quot; h&quot;;@"/>
  </numFmts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5" tint="-0.24997711111789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46" fontId="0" fillId="0" borderId="0" xfId="0" applyNumberFormat="1"/>
    <xf numFmtId="20" fontId="0" fillId="0" borderId="0" xfId="0" applyNumberFormat="1"/>
    <xf numFmtId="0" fontId="5" fillId="0" borderId="0" xfId="0" applyFont="1"/>
    <xf numFmtId="166" fontId="0" fillId="0" borderId="0" xfId="0" applyNumberFormat="1"/>
    <xf numFmtId="165" fontId="6" fillId="4" borderId="0" xfId="0" applyNumberFormat="1" applyFont="1" applyFill="1"/>
    <xf numFmtId="166" fontId="6" fillId="4" borderId="0" xfId="0" applyNumberFormat="1" applyFont="1" applyFill="1"/>
    <xf numFmtId="0" fontId="6" fillId="4" borderId="0" xfId="0" applyFont="1" applyFill="1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51149-25F0-4243-AECD-5E3C4CAAC521}">
  <dimension ref="B2:AE113"/>
  <sheetViews>
    <sheetView topLeftCell="A75" workbookViewId="0">
      <selection activeCell="L8" sqref="L8"/>
    </sheetView>
  </sheetViews>
  <sheetFormatPr baseColWidth="10" defaultRowHeight="14.5" x14ac:dyDescent="0.35"/>
  <cols>
    <col min="3" max="3" width="2.08984375" bestFit="1" customWidth="1"/>
    <col min="4" max="4" width="2.81640625" bestFit="1" customWidth="1"/>
    <col min="5" max="5" width="12.81640625" bestFit="1" customWidth="1"/>
    <col min="6" max="6" width="7.90625" bestFit="1" customWidth="1"/>
    <col min="7" max="7" width="6.81640625" bestFit="1" customWidth="1"/>
    <col min="8" max="8" width="19.36328125" customWidth="1"/>
    <col min="9" max="9" width="7.453125" bestFit="1" customWidth="1"/>
    <col min="10" max="10" width="13.26953125" bestFit="1" customWidth="1"/>
    <col min="11" max="11" width="15.7265625" customWidth="1"/>
    <col min="12" max="12" width="10" bestFit="1" customWidth="1"/>
    <col min="22" max="22" width="34.90625" bestFit="1" customWidth="1"/>
    <col min="23" max="23" width="6.81640625" bestFit="1" customWidth="1"/>
    <col min="25" max="25" width="13.1796875" bestFit="1" customWidth="1"/>
    <col min="26" max="26" width="13.36328125" bestFit="1" customWidth="1"/>
  </cols>
  <sheetData>
    <row r="2" spans="2:31" ht="18.5" x14ac:dyDescent="0.45">
      <c r="B2" s="12" t="s">
        <v>66</v>
      </c>
    </row>
    <row r="3" spans="2:31" x14ac:dyDescent="0.35">
      <c r="B3" s="11"/>
    </row>
    <row r="4" spans="2:31" x14ac:dyDescent="0.35">
      <c r="B4" s="11" t="s">
        <v>105</v>
      </c>
    </row>
    <row r="5" spans="2:31" x14ac:dyDescent="0.35">
      <c r="B5" s="11"/>
    </row>
    <row r="6" spans="2:31" x14ac:dyDescent="0.35">
      <c r="B6" s="11" t="s">
        <v>68</v>
      </c>
    </row>
    <row r="8" spans="2:31" x14ac:dyDescent="0.35">
      <c r="B8" s="11" t="s">
        <v>0</v>
      </c>
      <c r="C8" s="11" t="s">
        <v>62</v>
      </c>
      <c r="D8" s="11" t="s">
        <v>61</v>
      </c>
      <c r="E8" s="11" t="s">
        <v>59</v>
      </c>
      <c r="F8" s="11" t="s">
        <v>60</v>
      </c>
      <c r="G8" s="11" t="s">
        <v>1</v>
      </c>
      <c r="H8" s="11" t="s">
        <v>2</v>
      </c>
      <c r="I8" s="11" t="s">
        <v>3</v>
      </c>
      <c r="J8" s="11" t="s">
        <v>4</v>
      </c>
      <c r="K8" s="11" t="s">
        <v>5</v>
      </c>
      <c r="L8" s="11" t="s">
        <v>6</v>
      </c>
      <c r="M8" s="11" t="s">
        <v>7</v>
      </c>
      <c r="W8" s="16" t="s">
        <v>164</v>
      </c>
      <c r="X8" s="16" t="s">
        <v>0</v>
      </c>
      <c r="Y8" s="16" t="s">
        <v>165</v>
      </c>
      <c r="Z8" s="16" t="s">
        <v>166</v>
      </c>
      <c r="AA8" s="16" t="s">
        <v>167</v>
      </c>
      <c r="AB8" s="16" t="s">
        <v>4</v>
      </c>
      <c r="AC8" s="16" t="s">
        <v>5</v>
      </c>
      <c r="AD8" s="16" t="s">
        <v>168</v>
      </c>
      <c r="AE8" s="16" t="s">
        <v>169</v>
      </c>
    </row>
    <row r="9" spans="2:31" x14ac:dyDescent="0.35">
      <c r="B9" t="s">
        <v>175</v>
      </c>
      <c r="C9" s="3" t="s">
        <v>55</v>
      </c>
      <c r="D9" t="s">
        <v>56</v>
      </c>
      <c r="E9" s="21">
        <v>45571</v>
      </c>
      <c r="F9" s="15">
        <v>0.63888888888888884</v>
      </c>
      <c r="G9">
        <v>105205</v>
      </c>
      <c r="I9">
        <v>10032</v>
      </c>
      <c r="J9" t="s">
        <v>73</v>
      </c>
      <c r="K9" t="s">
        <v>75</v>
      </c>
      <c r="L9">
        <v>27</v>
      </c>
      <c r="M9">
        <v>24</v>
      </c>
      <c r="N9">
        <v>16</v>
      </c>
      <c r="O9">
        <v>14</v>
      </c>
      <c r="P9">
        <v>2</v>
      </c>
      <c r="Q9">
        <v>0</v>
      </c>
      <c r="S9" t="s">
        <v>180</v>
      </c>
      <c r="W9">
        <f>105261</f>
        <v>105261</v>
      </c>
      <c r="X9" t="s">
        <v>182</v>
      </c>
      <c r="Y9" s="1">
        <f>E9</f>
        <v>45571</v>
      </c>
      <c r="Z9" s="2">
        <f>F9</f>
        <v>0.63888888888888884</v>
      </c>
      <c r="AA9">
        <f>I9</f>
        <v>10032</v>
      </c>
      <c r="AB9" s="1" t="str">
        <f>J9</f>
        <v>TuS Altenheim</v>
      </c>
      <c r="AC9" s="1" t="str">
        <f>K9</f>
        <v>JSG mitl Schw.</v>
      </c>
      <c r="AD9">
        <f>VALUE(LEFT(S9,5))</f>
        <v>10028</v>
      </c>
      <c r="AE9">
        <v>1</v>
      </c>
    </row>
    <row r="10" spans="2:31" x14ac:dyDescent="0.35">
      <c r="B10" t="s">
        <v>175</v>
      </c>
      <c r="C10" s="3" t="s">
        <v>55</v>
      </c>
      <c r="D10" t="s">
        <v>56</v>
      </c>
      <c r="E10" s="21">
        <v>45584</v>
      </c>
      <c r="F10" s="15">
        <v>0.60416666666666663</v>
      </c>
      <c r="G10">
        <v>105210</v>
      </c>
      <c r="I10">
        <v>10032</v>
      </c>
      <c r="J10" t="s">
        <v>73</v>
      </c>
      <c r="K10" t="s">
        <v>77</v>
      </c>
      <c r="L10">
        <v>27</v>
      </c>
      <c r="M10">
        <v>27</v>
      </c>
      <c r="N10">
        <v>16</v>
      </c>
      <c r="O10">
        <v>11</v>
      </c>
      <c r="P10">
        <v>1</v>
      </c>
      <c r="Q10">
        <v>1</v>
      </c>
      <c r="S10" t="s">
        <v>180</v>
      </c>
      <c r="W10">
        <f>1+W9</f>
        <v>105262</v>
      </c>
      <c r="X10" t="str">
        <f>X9</f>
        <v>mJB-OL-ER</v>
      </c>
      <c r="Y10" s="1">
        <f>E10</f>
        <v>45584</v>
      </c>
      <c r="Z10" s="2">
        <f>F10</f>
        <v>0.60416666666666663</v>
      </c>
      <c r="AA10">
        <f>I10</f>
        <v>10032</v>
      </c>
      <c r="AB10" s="1" t="str">
        <f>J10</f>
        <v>TuS Altenheim</v>
      </c>
      <c r="AC10" s="1" t="str">
        <f>K10</f>
        <v>SG Bad/Sandw</v>
      </c>
      <c r="AD10">
        <f>VALUE(LEFT(S10,5))</f>
        <v>10028</v>
      </c>
      <c r="AE10">
        <v>1</v>
      </c>
    </row>
    <row r="11" spans="2:31" x14ac:dyDescent="0.35">
      <c r="B11" t="s">
        <v>183</v>
      </c>
      <c r="C11" s="8" t="s">
        <v>58</v>
      </c>
      <c r="D11" t="s">
        <v>56</v>
      </c>
      <c r="E11" s="21">
        <v>45585</v>
      </c>
      <c r="F11" s="15">
        <v>0.60416666666666663</v>
      </c>
      <c r="G11">
        <v>105311</v>
      </c>
      <c r="I11">
        <v>10106</v>
      </c>
      <c r="J11" t="s">
        <v>82</v>
      </c>
      <c r="K11" t="s">
        <v>27</v>
      </c>
      <c r="L11">
        <v>25</v>
      </c>
      <c r="M11">
        <v>37</v>
      </c>
      <c r="N11">
        <v>11</v>
      </c>
      <c r="O11">
        <v>20</v>
      </c>
      <c r="P11">
        <v>0</v>
      </c>
      <c r="Q11">
        <v>2</v>
      </c>
      <c r="S11" t="s">
        <v>203</v>
      </c>
      <c r="T11">
        <v>1</v>
      </c>
      <c r="U11" t="s">
        <v>204</v>
      </c>
      <c r="V11" t="s">
        <v>205</v>
      </c>
      <c r="W11">
        <f t="shared" ref="W11:W70" si="0">1+W10</f>
        <v>105263</v>
      </c>
      <c r="X11" t="str">
        <f t="shared" ref="X11:X70" si="1">X10</f>
        <v>mJB-OL-ER</v>
      </c>
      <c r="Y11" s="1">
        <f t="shared" ref="Y11:Y70" si="2">E11</f>
        <v>45585</v>
      </c>
      <c r="Z11" s="2">
        <f t="shared" ref="Z11:Z70" si="3">F11</f>
        <v>0.60416666666666663</v>
      </c>
      <c r="AA11">
        <f t="shared" ref="AA11:AA70" si="4">I11</f>
        <v>10106</v>
      </c>
      <c r="AB11" s="1" t="str">
        <f t="shared" ref="AB11:AB70" si="5">J11</f>
        <v>DJK Singen</v>
      </c>
      <c r="AC11" s="1" t="str">
        <f t="shared" ref="AC11:AC70" si="6">K11</f>
        <v>TSV Frbg-Zäh.</v>
      </c>
      <c r="AD11">
        <f t="shared" ref="AD11:AD70" si="7">VALUE(LEFT(S11,5))</f>
        <v>10145</v>
      </c>
      <c r="AE11">
        <v>1</v>
      </c>
    </row>
    <row r="12" spans="2:31" x14ac:dyDescent="0.35">
      <c r="B12" t="s">
        <v>175</v>
      </c>
      <c r="C12" s="3" t="s">
        <v>55</v>
      </c>
      <c r="D12" t="s">
        <v>56</v>
      </c>
      <c r="E12" s="21">
        <v>45592</v>
      </c>
      <c r="F12" s="15">
        <v>0.54861111111111116</v>
      </c>
      <c r="G12">
        <v>105220</v>
      </c>
      <c r="I12">
        <v>10086</v>
      </c>
      <c r="J12" t="s">
        <v>75</v>
      </c>
      <c r="K12" t="s">
        <v>73</v>
      </c>
      <c r="L12">
        <v>24</v>
      </c>
      <c r="M12">
        <v>35</v>
      </c>
      <c r="N12">
        <v>10</v>
      </c>
      <c r="O12">
        <v>15</v>
      </c>
      <c r="P12">
        <v>0</v>
      </c>
      <c r="Q12">
        <v>2</v>
      </c>
      <c r="S12" t="s">
        <v>178</v>
      </c>
      <c r="W12">
        <f t="shared" si="0"/>
        <v>105264</v>
      </c>
      <c r="X12" t="str">
        <f t="shared" si="1"/>
        <v>mJB-OL-ER</v>
      </c>
      <c r="Y12" s="1">
        <f t="shared" si="2"/>
        <v>45592</v>
      </c>
      <c r="Z12" s="2">
        <f t="shared" si="3"/>
        <v>0.54861111111111116</v>
      </c>
      <c r="AA12">
        <f t="shared" si="4"/>
        <v>10086</v>
      </c>
      <c r="AB12" s="1" t="str">
        <f t="shared" si="5"/>
        <v>JSG mitl Schw.</v>
      </c>
      <c r="AC12" s="1" t="str">
        <f t="shared" si="6"/>
        <v>TuS Altenheim</v>
      </c>
      <c r="AD12">
        <f t="shared" si="7"/>
        <v>10176</v>
      </c>
      <c r="AE12">
        <v>1</v>
      </c>
    </row>
    <row r="13" spans="2:31" x14ac:dyDescent="0.35">
      <c r="B13" t="s">
        <v>183</v>
      </c>
      <c r="C13" s="8" t="s">
        <v>58</v>
      </c>
      <c r="D13" t="s">
        <v>56</v>
      </c>
      <c r="E13" s="21">
        <v>45605</v>
      </c>
      <c r="F13" s="15">
        <v>0.67708333333333337</v>
      </c>
      <c r="G13">
        <v>105315</v>
      </c>
      <c r="I13">
        <v>10054</v>
      </c>
      <c r="J13" t="s">
        <v>27</v>
      </c>
      <c r="K13" t="s">
        <v>19</v>
      </c>
      <c r="L13">
        <v>34</v>
      </c>
      <c r="M13">
        <v>18</v>
      </c>
      <c r="N13">
        <v>16</v>
      </c>
      <c r="O13">
        <v>7</v>
      </c>
      <c r="P13">
        <v>2</v>
      </c>
      <c r="Q13">
        <v>0</v>
      </c>
      <c r="S13" t="s">
        <v>184</v>
      </c>
      <c r="T13">
        <v>1</v>
      </c>
      <c r="U13" t="s">
        <v>213</v>
      </c>
      <c r="V13" t="s">
        <v>214</v>
      </c>
      <c r="W13">
        <f t="shared" si="0"/>
        <v>105265</v>
      </c>
      <c r="X13" t="str">
        <f t="shared" si="1"/>
        <v>mJB-OL-ER</v>
      </c>
      <c r="Y13" s="1">
        <f t="shared" si="2"/>
        <v>45605</v>
      </c>
      <c r="Z13" s="2">
        <f t="shared" si="3"/>
        <v>0.67708333333333337</v>
      </c>
      <c r="AA13">
        <f t="shared" si="4"/>
        <v>10054</v>
      </c>
      <c r="AB13" s="1" t="str">
        <f t="shared" si="5"/>
        <v>TSV Frbg-Zäh.</v>
      </c>
      <c r="AC13" s="1" t="str">
        <f t="shared" si="6"/>
        <v>SG Waldk/Denz</v>
      </c>
      <c r="AD13">
        <f t="shared" si="7"/>
        <v>10069</v>
      </c>
      <c r="AE13">
        <v>1</v>
      </c>
    </row>
    <row r="14" spans="2:31" x14ac:dyDescent="0.35">
      <c r="B14" t="s">
        <v>175</v>
      </c>
      <c r="C14" s="3" t="s">
        <v>55</v>
      </c>
      <c r="D14" t="s">
        <v>56</v>
      </c>
      <c r="E14" s="21">
        <v>45606</v>
      </c>
      <c r="F14" s="15">
        <v>0.66666666666666663</v>
      </c>
      <c r="G14">
        <v>105214</v>
      </c>
      <c r="I14">
        <v>10003</v>
      </c>
      <c r="J14" t="s">
        <v>77</v>
      </c>
      <c r="K14" t="s">
        <v>75</v>
      </c>
      <c r="L14">
        <v>30</v>
      </c>
      <c r="M14">
        <v>23</v>
      </c>
      <c r="N14">
        <v>13</v>
      </c>
      <c r="O14">
        <v>8</v>
      </c>
      <c r="P14">
        <v>2</v>
      </c>
      <c r="Q14">
        <v>0</v>
      </c>
      <c r="S14" t="s">
        <v>177</v>
      </c>
      <c r="W14">
        <f t="shared" si="0"/>
        <v>105266</v>
      </c>
      <c r="X14" t="str">
        <f t="shared" si="1"/>
        <v>mJB-OL-ER</v>
      </c>
      <c r="Y14" s="1">
        <f t="shared" si="2"/>
        <v>45606</v>
      </c>
      <c r="Z14" s="2">
        <f t="shared" si="3"/>
        <v>0.66666666666666663</v>
      </c>
      <c r="AA14">
        <f t="shared" si="4"/>
        <v>10003</v>
      </c>
      <c r="AB14" s="1" t="str">
        <f t="shared" si="5"/>
        <v>SG Bad/Sandw</v>
      </c>
      <c r="AC14" s="1" t="str">
        <f t="shared" si="6"/>
        <v>JSG mitl Schw.</v>
      </c>
      <c r="AD14">
        <f t="shared" si="7"/>
        <v>10253</v>
      </c>
      <c r="AE14">
        <v>1</v>
      </c>
    </row>
    <row r="15" spans="2:31" x14ac:dyDescent="0.35">
      <c r="B15" t="s">
        <v>175</v>
      </c>
      <c r="C15" s="3" t="s">
        <v>55</v>
      </c>
      <c r="D15" t="s">
        <v>56</v>
      </c>
      <c r="E15" s="21">
        <v>45612</v>
      </c>
      <c r="F15" s="15">
        <v>0.75694444444444442</v>
      </c>
      <c r="G15">
        <v>105229</v>
      </c>
      <c r="I15">
        <v>10086</v>
      </c>
      <c r="J15" t="s">
        <v>75</v>
      </c>
      <c r="K15" t="s">
        <v>77</v>
      </c>
      <c r="L15">
        <v>34</v>
      </c>
      <c r="M15">
        <v>32</v>
      </c>
      <c r="N15">
        <v>15</v>
      </c>
      <c r="O15">
        <v>11</v>
      </c>
      <c r="P15">
        <v>2</v>
      </c>
      <c r="Q15">
        <v>0</v>
      </c>
      <c r="S15" t="s">
        <v>178</v>
      </c>
      <c r="W15">
        <f t="shared" si="0"/>
        <v>105267</v>
      </c>
      <c r="X15" t="str">
        <f t="shared" si="1"/>
        <v>mJB-OL-ER</v>
      </c>
      <c r="Y15" s="1">
        <f t="shared" si="2"/>
        <v>45612</v>
      </c>
      <c r="Z15" s="2">
        <f t="shared" si="3"/>
        <v>0.75694444444444442</v>
      </c>
      <c r="AA15">
        <f t="shared" si="4"/>
        <v>10086</v>
      </c>
      <c r="AB15" s="1" t="str">
        <f t="shared" si="5"/>
        <v>JSG mitl Schw.</v>
      </c>
      <c r="AC15" s="1" t="str">
        <f t="shared" si="6"/>
        <v>SG Bad/Sandw</v>
      </c>
      <c r="AD15">
        <f t="shared" si="7"/>
        <v>10176</v>
      </c>
      <c r="AE15">
        <v>1</v>
      </c>
    </row>
    <row r="16" spans="2:31" x14ac:dyDescent="0.35">
      <c r="B16" t="s">
        <v>183</v>
      </c>
      <c r="C16" s="8" t="s">
        <v>58</v>
      </c>
      <c r="D16" t="s">
        <v>56</v>
      </c>
      <c r="E16" s="21">
        <v>45613</v>
      </c>
      <c r="F16" s="15">
        <v>0.70833333333333337</v>
      </c>
      <c r="G16">
        <v>105318</v>
      </c>
      <c r="I16">
        <v>10067</v>
      </c>
      <c r="J16" t="s">
        <v>19</v>
      </c>
      <c r="K16" t="s">
        <v>27</v>
      </c>
      <c r="L16">
        <v>21</v>
      </c>
      <c r="M16">
        <v>22</v>
      </c>
      <c r="N16">
        <v>13</v>
      </c>
      <c r="O16">
        <v>9</v>
      </c>
      <c r="P16">
        <v>0</v>
      </c>
      <c r="Q16">
        <v>2</v>
      </c>
      <c r="S16" t="s">
        <v>190</v>
      </c>
      <c r="T16">
        <v>1</v>
      </c>
      <c r="U16">
        <v>95</v>
      </c>
      <c r="V16" t="s">
        <v>218</v>
      </c>
      <c r="W16">
        <f t="shared" si="0"/>
        <v>105268</v>
      </c>
      <c r="X16" t="str">
        <f t="shared" si="1"/>
        <v>mJB-OL-ER</v>
      </c>
      <c r="Y16" s="1">
        <f t="shared" si="2"/>
        <v>45613</v>
      </c>
      <c r="Z16" s="2">
        <f t="shared" si="3"/>
        <v>0.70833333333333337</v>
      </c>
      <c r="AA16">
        <f t="shared" si="4"/>
        <v>10067</v>
      </c>
      <c r="AB16" s="1" t="str">
        <f t="shared" si="5"/>
        <v>SG Waldk/Denz</v>
      </c>
      <c r="AC16" s="1" t="str">
        <f t="shared" si="6"/>
        <v>TSV Frbg-Zäh.</v>
      </c>
      <c r="AD16">
        <f t="shared" si="7"/>
        <v>10171</v>
      </c>
      <c r="AE16">
        <v>1</v>
      </c>
    </row>
    <row r="17" spans="2:31" x14ac:dyDescent="0.35">
      <c r="B17" t="s">
        <v>183</v>
      </c>
      <c r="C17" s="8" t="s">
        <v>58</v>
      </c>
      <c r="D17" t="s">
        <v>56</v>
      </c>
      <c r="E17" s="21">
        <v>45619</v>
      </c>
      <c r="F17" s="15">
        <v>0.67708333333333337</v>
      </c>
      <c r="G17">
        <v>105320</v>
      </c>
      <c r="I17">
        <v>10054</v>
      </c>
      <c r="J17" t="s">
        <v>27</v>
      </c>
      <c r="K17" t="s">
        <v>82</v>
      </c>
      <c r="L17">
        <v>25</v>
      </c>
      <c r="M17">
        <v>24</v>
      </c>
      <c r="N17">
        <v>13</v>
      </c>
      <c r="O17">
        <v>14</v>
      </c>
      <c r="P17">
        <v>2</v>
      </c>
      <c r="Q17">
        <v>0</v>
      </c>
      <c r="S17" t="s">
        <v>184</v>
      </c>
      <c r="T17">
        <v>1</v>
      </c>
      <c r="U17">
        <v>56</v>
      </c>
      <c r="V17" t="s">
        <v>219</v>
      </c>
      <c r="W17">
        <f t="shared" si="0"/>
        <v>105269</v>
      </c>
      <c r="X17" t="str">
        <f t="shared" si="1"/>
        <v>mJB-OL-ER</v>
      </c>
      <c r="Y17" s="1">
        <f t="shared" si="2"/>
        <v>45619</v>
      </c>
      <c r="Z17" s="2">
        <f t="shared" si="3"/>
        <v>0.67708333333333337</v>
      </c>
      <c r="AA17">
        <f t="shared" si="4"/>
        <v>10054</v>
      </c>
      <c r="AB17" s="1" t="str">
        <f t="shared" si="5"/>
        <v>TSV Frbg-Zäh.</v>
      </c>
      <c r="AC17" s="1" t="str">
        <f t="shared" si="6"/>
        <v>DJK Singen</v>
      </c>
      <c r="AD17">
        <f t="shared" si="7"/>
        <v>10069</v>
      </c>
      <c r="AE17">
        <v>1</v>
      </c>
    </row>
    <row r="18" spans="2:31" x14ac:dyDescent="0.35">
      <c r="B18" t="s">
        <v>175</v>
      </c>
      <c r="C18" s="3" t="s">
        <v>55</v>
      </c>
      <c r="D18" t="s">
        <v>56</v>
      </c>
      <c r="E18" s="21">
        <v>45620</v>
      </c>
      <c r="F18" s="15">
        <v>0.69791666666666663</v>
      </c>
      <c r="G18">
        <v>105225</v>
      </c>
      <c r="I18">
        <v>10003</v>
      </c>
      <c r="J18" t="s">
        <v>77</v>
      </c>
      <c r="K18" t="s">
        <v>73</v>
      </c>
      <c r="L18">
        <v>27</v>
      </c>
      <c r="M18">
        <v>28</v>
      </c>
      <c r="N18">
        <v>12</v>
      </c>
      <c r="O18">
        <v>12</v>
      </c>
      <c r="P18">
        <v>0</v>
      </c>
      <c r="Q18">
        <v>2</v>
      </c>
      <c r="S18" t="s">
        <v>177</v>
      </c>
      <c r="W18">
        <f t="shared" si="0"/>
        <v>105270</v>
      </c>
      <c r="X18" t="str">
        <f t="shared" si="1"/>
        <v>mJB-OL-ER</v>
      </c>
      <c r="Y18" s="1">
        <f t="shared" si="2"/>
        <v>45620</v>
      </c>
      <c r="Z18" s="2">
        <f t="shared" si="3"/>
        <v>0.69791666666666663</v>
      </c>
      <c r="AA18">
        <f t="shared" si="4"/>
        <v>10003</v>
      </c>
      <c r="AB18" s="1" t="str">
        <f t="shared" si="5"/>
        <v>SG Bad/Sandw</v>
      </c>
      <c r="AC18" s="1" t="str">
        <f t="shared" si="6"/>
        <v>TuS Altenheim</v>
      </c>
      <c r="AD18">
        <f t="shared" si="7"/>
        <v>10253</v>
      </c>
      <c r="AE18">
        <v>1</v>
      </c>
    </row>
    <row r="19" spans="2:31" x14ac:dyDescent="0.35">
      <c r="B19" t="s">
        <v>183</v>
      </c>
      <c r="C19" s="8" t="s">
        <v>58</v>
      </c>
      <c r="D19" t="s">
        <v>56</v>
      </c>
      <c r="E19" s="21">
        <v>45627</v>
      </c>
      <c r="F19" s="15">
        <v>0.6875</v>
      </c>
      <c r="G19">
        <v>105306</v>
      </c>
      <c r="I19">
        <v>10106</v>
      </c>
      <c r="J19" t="s">
        <v>82</v>
      </c>
      <c r="K19" t="s">
        <v>19</v>
      </c>
      <c r="L19">
        <v>24</v>
      </c>
      <c r="M19">
        <v>21</v>
      </c>
      <c r="N19">
        <v>12</v>
      </c>
      <c r="O19">
        <v>10</v>
      </c>
      <c r="P19">
        <v>2</v>
      </c>
      <c r="Q19">
        <v>0</v>
      </c>
      <c r="S19" t="s">
        <v>203</v>
      </c>
      <c r="T19">
        <v>1</v>
      </c>
      <c r="U19" t="s">
        <v>224</v>
      </c>
      <c r="V19" t="s">
        <v>225</v>
      </c>
      <c r="W19">
        <f t="shared" si="0"/>
        <v>105271</v>
      </c>
      <c r="X19" t="str">
        <f t="shared" si="1"/>
        <v>mJB-OL-ER</v>
      </c>
      <c r="Y19" s="1">
        <f t="shared" si="2"/>
        <v>45627</v>
      </c>
      <c r="Z19" s="2">
        <f t="shared" si="3"/>
        <v>0.6875</v>
      </c>
      <c r="AA19">
        <f t="shared" si="4"/>
        <v>10106</v>
      </c>
      <c r="AB19" s="1" t="str">
        <f t="shared" si="5"/>
        <v>DJK Singen</v>
      </c>
      <c r="AC19" s="1" t="str">
        <f t="shared" si="6"/>
        <v>SG Waldk/Denz</v>
      </c>
      <c r="AD19">
        <f t="shared" si="7"/>
        <v>10145</v>
      </c>
      <c r="AE19">
        <v>1</v>
      </c>
    </row>
    <row r="20" spans="2:31" x14ac:dyDescent="0.35">
      <c r="B20" t="s">
        <v>183</v>
      </c>
      <c r="C20" s="8" t="s">
        <v>58</v>
      </c>
      <c r="D20" t="s">
        <v>56</v>
      </c>
      <c r="E20" s="21">
        <v>45634</v>
      </c>
      <c r="F20" s="15">
        <v>0.6875</v>
      </c>
      <c r="G20">
        <v>105327</v>
      </c>
      <c r="I20">
        <v>10049</v>
      </c>
      <c r="J20" t="s">
        <v>19</v>
      </c>
      <c r="K20" t="s">
        <v>82</v>
      </c>
      <c r="L20">
        <v>28</v>
      </c>
      <c r="M20">
        <v>24</v>
      </c>
      <c r="N20">
        <v>16</v>
      </c>
      <c r="O20">
        <v>12</v>
      </c>
      <c r="P20">
        <v>2</v>
      </c>
      <c r="Q20">
        <v>0</v>
      </c>
      <c r="S20" t="s">
        <v>190</v>
      </c>
      <c r="T20">
        <v>1</v>
      </c>
      <c r="U20" t="s">
        <v>229</v>
      </c>
      <c r="V20" t="s">
        <v>230</v>
      </c>
      <c r="W20">
        <f t="shared" si="0"/>
        <v>105272</v>
      </c>
      <c r="X20" t="str">
        <f t="shared" si="1"/>
        <v>mJB-OL-ER</v>
      </c>
      <c r="Y20" s="1">
        <f t="shared" si="2"/>
        <v>45634</v>
      </c>
      <c r="Z20" s="2">
        <f t="shared" si="3"/>
        <v>0.6875</v>
      </c>
      <c r="AA20">
        <f t="shared" si="4"/>
        <v>10049</v>
      </c>
      <c r="AB20" s="1" t="str">
        <f t="shared" si="5"/>
        <v>SG Waldk/Denz</v>
      </c>
      <c r="AC20" s="1" t="str">
        <f t="shared" si="6"/>
        <v>DJK Singen</v>
      </c>
      <c r="AD20">
        <f t="shared" si="7"/>
        <v>10171</v>
      </c>
      <c r="AE20">
        <v>1</v>
      </c>
    </row>
    <row r="21" spans="2:31" x14ac:dyDescent="0.35">
      <c r="B21" s="2" t="s">
        <v>69</v>
      </c>
      <c r="C21" s="3" t="s">
        <v>55</v>
      </c>
      <c r="D21" t="s">
        <v>56</v>
      </c>
      <c r="E21" s="1">
        <f>VALUE(MID(H21,5,8))</f>
        <v>45669</v>
      </c>
      <c r="F21" s="2">
        <f>VALUE(MID(H21,15,5))</f>
        <v>0.4861111111111111</v>
      </c>
      <c r="G21">
        <v>105232</v>
      </c>
      <c r="H21" t="s">
        <v>72</v>
      </c>
      <c r="I21">
        <v>10032</v>
      </c>
      <c r="J21" t="s">
        <v>73</v>
      </c>
      <c r="K21" t="s">
        <v>19</v>
      </c>
      <c r="L21" t="s">
        <v>10</v>
      </c>
      <c r="M21" s="10">
        <v>1</v>
      </c>
      <c r="S21" t="s">
        <v>180</v>
      </c>
      <c r="W21">
        <f t="shared" si="0"/>
        <v>105273</v>
      </c>
      <c r="X21" t="str">
        <f t="shared" si="1"/>
        <v>mJB-OL-ER</v>
      </c>
      <c r="Y21" s="1">
        <f t="shared" si="2"/>
        <v>45669</v>
      </c>
      <c r="Z21" s="2">
        <f t="shared" si="3"/>
        <v>0.4861111111111111</v>
      </c>
      <c r="AA21">
        <f t="shared" si="4"/>
        <v>10032</v>
      </c>
      <c r="AB21" s="1" t="str">
        <f t="shared" si="5"/>
        <v>TuS Altenheim</v>
      </c>
      <c r="AC21" s="1" t="str">
        <f t="shared" si="6"/>
        <v>SG Waldk/Denz</v>
      </c>
      <c r="AD21">
        <f t="shared" si="7"/>
        <v>10028</v>
      </c>
      <c r="AE21">
        <v>1</v>
      </c>
    </row>
    <row r="22" spans="2:31" x14ac:dyDescent="0.35">
      <c r="B22" s="2" t="s">
        <v>69</v>
      </c>
      <c r="C22" s="3" t="s">
        <v>55</v>
      </c>
      <c r="D22" t="s">
        <v>56</v>
      </c>
      <c r="E22" s="1">
        <f>VALUE(MID(H22,5,8))</f>
        <v>45669</v>
      </c>
      <c r="F22" s="2">
        <f>VALUE(MID(H22,15,5))</f>
        <v>0.625</v>
      </c>
      <c r="G22">
        <v>105234</v>
      </c>
      <c r="H22" t="s">
        <v>74</v>
      </c>
      <c r="I22">
        <v>10086</v>
      </c>
      <c r="J22" t="s">
        <v>75</v>
      </c>
      <c r="K22" t="s">
        <v>82</v>
      </c>
      <c r="L22" t="s">
        <v>10</v>
      </c>
      <c r="M22" s="10">
        <v>1</v>
      </c>
      <c r="S22" t="s">
        <v>178</v>
      </c>
      <c r="W22">
        <f t="shared" si="0"/>
        <v>105274</v>
      </c>
      <c r="X22" t="str">
        <f t="shared" si="1"/>
        <v>mJB-OL-ER</v>
      </c>
      <c r="Y22" s="1">
        <f t="shared" si="2"/>
        <v>45669</v>
      </c>
      <c r="Z22" s="2">
        <f t="shared" si="3"/>
        <v>0.625</v>
      </c>
      <c r="AA22">
        <f t="shared" si="4"/>
        <v>10086</v>
      </c>
      <c r="AB22" s="1" t="str">
        <f t="shared" si="5"/>
        <v>JSG mitl Schw.</v>
      </c>
      <c r="AC22" s="1" t="str">
        <f t="shared" si="6"/>
        <v>DJK Singen</v>
      </c>
      <c r="AD22">
        <f t="shared" si="7"/>
        <v>10176</v>
      </c>
      <c r="AE22">
        <v>1</v>
      </c>
    </row>
    <row r="23" spans="2:31" x14ac:dyDescent="0.35">
      <c r="B23" s="2" t="s">
        <v>69</v>
      </c>
      <c r="C23" s="8" t="s">
        <v>58</v>
      </c>
      <c r="D23" t="s">
        <v>56</v>
      </c>
      <c r="E23" s="1">
        <f>VALUE(MID(H23,5,8))</f>
        <v>45676</v>
      </c>
      <c r="F23" s="18">
        <f>VALUE(MID(H23,15,5))</f>
        <v>0.64930555555555558</v>
      </c>
      <c r="G23">
        <v>105331</v>
      </c>
      <c r="H23" t="s">
        <v>173</v>
      </c>
      <c r="I23">
        <v>10067</v>
      </c>
      <c r="J23" t="s">
        <v>19</v>
      </c>
      <c r="K23" t="s">
        <v>75</v>
      </c>
      <c r="L23" t="s">
        <v>10</v>
      </c>
      <c r="M23" s="10">
        <v>2</v>
      </c>
      <c r="S23" t="s">
        <v>190</v>
      </c>
      <c r="W23">
        <f t="shared" si="0"/>
        <v>105275</v>
      </c>
      <c r="X23" t="str">
        <f t="shared" si="1"/>
        <v>mJB-OL-ER</v>
      </c>
      <c r="Y23" s="1">
        <f t="shared" si="2"/>
        <v>45676</v>
      </c>
      <c r="Z23" s="2">
        <f t="shared" si="3"/>
        <v>0.64930555555555558</v>
      </c>
      <c r="AA23">
        <f t="shared" si="4"/>
        <v>10067</v>
      </c>
      <c r="AB23" s="1" t="str">
        <f t="shared" si="5"/>
        <v>SG Waldk/Denz</v>
      </c>
      <c r="AC23" s="1" t="str">
        <f t="shared" si="6"/>
        <v>JSG mitl Schw.</v>
      </c>
      <c r="AD23">
        <f t="shared" si="7"/>
        <v>10171</v>
      </c>
      <c r="AE23">
        <v>1</v>
      </c>
    </row>
    <row r="24" spans="2:31" x14ac:dyDescent="0.35">
      <c r="B24" s="2" t="s">
        <v>69</v>
      </c>
      <c r="C24" s="3" t="s">
        <v>55</v>
      </c>
      <c r="D24" t="s">
        <v>56</v>
      </c>
      <c r="E24" s="1">
        <f>VALUE(MID(H24,5,8))</f>
        <v>45676</v>
      </c>
      <c r="F24" s="2">
        <f>VALUE(MID(H24,15,5))</f>
        <v>0.70833333333333337</v>
      </c>
      <c r="G24">
        <v>105236</v>
      </c>
      <c r="H24" t="s">
        <v>76</v>
      </c>
      <c r="I24">
        <v>10003</v>
      </c>
      <c r="J24" t="s">
        <v>77</v>
      </c>
      <c r="K24" t="s">
        <v>27</v>
      </c>
      <c r="L24" t="s">
        <v>10</v>
      </c>
      <c r="M24" s="10">
        <v>1</v>
      </c>
      <c r="S24" t="s">
        <v>177</v>
      </c>
      <c r="W24">
        <f t="shared" si="0"/>
        <v>105276</v>
      </c>
      <c r="X24" t="str">
        <f t="shared" si="1"/>
        <v>mJB-OL-ER</v>
      </c>
      <c r="Y24" s="1">
        <f t="shared" si="2"/>
        <v>45676</v>
      </c>
      <c r="Z24" s="2">
        <f t="shared" si="3"/>
        <v>0.70833333333333337</v>
      </c>
      <c r="AA24">
        <f t="shared" si="4"/>
        <v>10003</v>
      </c>
      <c r="AB24" s="1" t="str">
        <f t="shared" si="5"/>
        <v>SG Bad/Sandw</v>
      </c>
      <c r="AC24" s="1" t="str">
        <f t="shared" si="6"/>
        <v>TSV Frbg-Zäh.</v>
      </c>
      <c r="AD24">
        <f t="shared" si="7"/>
        <v>10253</v>
      </c>
      <c r="AE24">
        <v>1</v>
      </c>
    </row>
    <row r="25" spans="2:31" x14ac:dyDescent="0.35">
      <c r="B25" s="2" t="s">
        <v>69</v>
      </c>
      <c r="C25" s="8" t="s">
        <v>58</v>
      </c>
      <c r="D25" t="s">
        <v>56</v>
      </c>
      <c r="E25" s="1">
        <f>VALUE(MID(H25,5,8))</f>
        <v>45682</v>
      </c>
      <c r="F25" s="18">
        <f>VALUE(MID(H25,15,5))</f>
        <v>0.60416666666666663</v>
      </c>
      <c r="G25">
        <v>105335</v>
      </c>
      <c r="H25" t="s">
        <v>22</v>
      </c>
      <c r="I25" s="20">
        <v>10102</v>
      </c>
      <c r="J25" t="s">
        <v>82</v>
      </c>
      <c r="K25" t="s">
        <v>77</v>
      </c>
      <c r="L25" t="s">
        <v>10</v>
      </c>
      <c r="M25" s="10">
        <v>2</v>
      </c>
      <c r="S25" t="s">
        <v>203</v>
      </c>
      <c r="W25">
        <f t="shared" si="0"/>
        <v>105277</v>
      </c>
      <c r="X25" t="str">
        <f t="shared" si="1"/>
        <v>mJB-OL-ER</v>
      </c>
      <c r="Y25" s="1">
        <f t="shared" si="2"/>
        <v>45682</v>
      </c>
      <c r="Z25" s="2">
        <f t="shared" si="3"/>
        <v>0.60416666666666663</v>
      </c>
      <c r="AA25">
        <f t="shared" si="4"/>
        <v>10102</v>
      </c>
      <c r="AB25" s="1" t="str">
        <f t="shared" si="5"/>
        <v>DJK Singen</v>
      </c>
      <c r="AC25" s="1" t="str">
        <f t="shared" si="6"/>
        <v>SG Bad/Sandw</v>
      </c>
      <c r="AD25">
        <f t="shared" si="7"/>
        <v>10145</v>
      </c>
      <c r="AE25">
        <v>1</v>
      </c>
    </row>
    <row r="26" spans="2:31" x14ac:dyDescent="0.35">
      <c r="B26" s="2" t="s">
        <v>69</v>
      </c>
      <c r="C26" s="8" t="s">
        <v>58</v>
      </c>
      <c r="D26" t="s">
        <v>56</v>
      </c>
      <c r="E26" s="1">
        <f>VALUE(MID(H26,5,8))</f>
        <v>45682</v>
      </c>
      <c r="F26" s="2">
        <f>VALUE(MID(H26,15,5))</f>
        <v>0.67708333333333337</v>
      </c>
      <c r="G26">
        <v>105332</v>
      </c>
      <c r="H26" t="s">
        <v>79</v>
      </c>
      <c r="I26">
        <v>10054</v>
      </c>
      <c r="J26" t="s">
        <v>27</v>
      </c>
      <c r="K26" t="s">
        <v>73</v>
      </c>
      <c r="L26" t="s">
        <v>10</v>
      </c>
      <c r="M26" s="10">
        <v>2</v>
      </c>
      <c r="S26" t="s">
        <v>184</v>
      </c>
      <c r="W26">
        <f t="shared" si="0"/>
        <v>105278</v>
      </c>
      <c r="X26" t="str">
        <f t="shared" si="1"/>
        <v>mJB-OL-ER</v>
      </c>
      <c r="Y26" s="1">
        <f t="shared" si="2"/>
        <v>45682</v>
      </c>
      <c r="Z26" s="2">
        <f t="shared" si="3"/>
        <v>0.67708333333333337</v>
      </c>
      <c r="AA26">
        <f t="shared" si="4"/>
        <v>10054</v>
      </c>
      <c r="AB26" s="1" t="str">
        <f t="shared" si="5"/>
        <v>TSV Frbg-Zäh.</v>
      </c>
      <c r="AC26" s="1" t="str">
        <f t="shared" si="6"/>
        <v>TuS Altenheim</v>
      </c>
      <c r="AD26">
        <f t="shared" si="7"/>
        <v>10069</v>
      </c>
      <c r="AE26">
        <v>1</v>
      </c>
    </row>
    <row r="27" spans="2:31" x14ac:dyDescent="0.35">
      <c r="B27" s="2" t="s">
        <v>69</v>
      </c>
      <c r="C27" s="3" t="s">
        <v>55</v>
      </c>
      <c r="D27" t="s">
        <v>56</v>
      </c>
      <c r="E27" s="1">
        <f>VALUE(MID(H27,5,8))</f>
        <v>45689</v>
      </c>
      <c r="F27" s="2">
        <f>VALUE(MID(H27,15,5))</f>
        <v>0.53125</v>
      </c>
      <c r="G27">
        <v>105238</v>
      </c>
      <c r="H27" t="s">
        <v>83</v>
      </c>
      <c r="I27">
        <v>10022</v>
      </c>
      <c r="J27" t="s">
        <v>77</v>
      </c>
      <c r="K27" t="s">
        <v>19</v>
      </c>
      <c r="L27" t="s">
        <v>10</v>
      </c>
      <c r="M27" s="10">
        <v>3</v>
      </c>
      <c r="S27" t="s">
        <v>177</v>
      </c>
      <c r="W27">
        <f t="shared" si="0"/>
        <v>105279</v>
      </c>
      <c r="X27" t="str">
        <f t="shared" si="1"/>
        <v>mJB-OL-ER</v>
      </c>
      <c r="Y27" s="1">
        <f t="shared" si="2"/>
        <v>45689</v>
      </c>
      <c r="Z27" s="2">
        <f t="shared" si="3"/>
        <v>0.53125</v>
      </c>
      <c r="AA27">
        <f t="shared" si="4"/>
        <v>10022</v>
      </c>
      <c r="AB27" s="1" t="str">
        <f t="shared" si="5"/>
        <v>SG Bad/Sandw</v>
      </c>
      <c r="AC27" s="1" t="str">
        <f t="shared" si="6"/>
        <v>SG Waldk/Denz</v>
      </c>
      <c r="AD27">
        <f t="shared" si="7"/>
        <v>10253</v>
      </c>
      <c r="AE27">
        <v>1</v>
      </c>
    </row>
    <row r="28" spans="2:31" x14ac:dyDescent="0.35">
      <c r="B28" s="2" t="s">
        <v>69</v>
      </c>
      <c r="C28" s="3" t="s">
        <v>55</v>
      </c>
      <c r="D28" t="s">
        <v>56</v>
      </c>
      <c r="E28" s="1">
        <f>VALUE(MID(H28,5,8))</f>
        <v>45689</v>
      </c>
      <c r="F28" s="2">
        <f>VALUE(MID(H28,15,5))</f>
        <v>0.58333333333333337</v>
      </c>
      <c r="G28">
        <v>105240</v>
      </c>
      <c r="H28" t="s">
        <v>30</v>
      </c>
      <c r="I28">
        <v>10081</v>
      </c>
      <c r="J28" t="s">
        <v>75</v>
      </c>
      <c r="K28" t="s">
        <v>27</v>
      </c>
      <c r="L28" t="s">
        <v>10</v>
      </c>
      <c r="M28" s="10">
        <v>3</v>
      </c>
      <c r="S28" t="s">
        <v>178</v>
      </c>
      <c r="W28">
        <f t="shared" si="0"/>
        <v>105280</v>
      </c>
      <c r="X28" t="str">
        <f t="shared" si="1"/>
        <v>mJB-OL-ER</v>
      </c>
      <c r="Y28" s="1">
        <f t="shared" si="2"/>
        <v>45689</v>
      </c>
      <c r="Z28" s="2">
        <f t="shared" si="3"/>
        <v>0.58333333333333337</v>
      </c>
      <c r="AA28">
        <f t="shared" si="4"/>
        <v>10081</v>
      </c>
      <c r="AB28" s="1" t="str">
        <f t="shared" si="5"/>
        <v>JSG mitl Schw.</v>
      </c>
      <c r="AC28" s="1" t="str">
        <f t="shared" si="6"/>
        <v>TSV Frbg-Zäh.</v>
      </c>
      <c r="AD28">
        <f t="shared" si="7"/>
        <v>10176</v>
      </c>
      <c r="AE28">
        <v>1</v>
      </c>
    </row>
    <row r="29" spans="2:31" x14ac:dyDescent="0.35">
      <c r="B29" s="2" t="s">
        <v>69</v>
      </c>
      <c r="C29" s="8" t="s">
        <v>58</v>
      </c>
      <c r="D29" t="s">
        <v>56</v>
      </c>
      <c r="E29" s="1">
        <f>VALUE(MID(H29,5,8))</f>
        <v>45696</v>
      </c>
      <c r="F29" s="2">
        <f>VALUE(MID(H29,15,5))</f>
        <v>0.72916666666666663</v>
      </c>
      <c r="G29">
        <v>105340</v>
      </c>
      <c r="H29" t="s">
        <v>89</v>
      </c>
      <c r="I29">
        <v>10106</v>
      </c>
      <c r="J29" t="s">
        <v>82</v>
      </c>
      <c r="K29" t="s">
        <v>73</v>
      </c>
      <c r="L29" t="s">
        <v>10</v>
      </c>
      <c r="M29" s="10" t="s">
        <v>63</v>
      </c>
      <c r="S29" t="s">
        <v>203</v>
      </c>
      <c r="W29">
        <f t="shared" si="0"/>
        <v>105281</v>
      </c>
      <c r="X29" t="str">
        <f t="shared" si="1"/>
        <v>mJB-OL-ER</v>
      </c>
      <c r="Y29" s="1">
        <f t="shared" si="2"/>
        <v>45696</v>
      </c>
      <c r="Z29" s="2">
        <f t="shared" si="3"/>
        <v>0.72916666666666663</v>
      </c>
      <c r="AA29">
        <f t="shared" si="4"/>
        <v>10106</v>
      </c>
      <c r="AB29" s="1" t="str">
        <f t="shared" si="5"/>
        <v>DJK Singen</v>
      </c>
      <c r="AC29" s="1" t="str">
        <f t="shared" si="6"/>
        <v>TuS Altenheim</v>
      </c>
      <c r="AD29">
        <f t="shared" si="7"/>
        <v>10145</v>
      </c>
      <c r="AE29">
        <v>1</v>
      </c>
    </row>
    <row r="30" spans="2:31" x14ac:dyDescent="0.35">
      <c r="B30" s="2" t="s">
        <v>69</v>
      </c>
      <c r="C30" s="8" t="s">
        <v>58</v>
      </c>
      <c r="D30" t="s">
        <v>56</v>
      </c>
      <c r="E30" s="1">
        <f>VALUE(MID(H30,5,8))</f>
        <v>45697</v>
      </c>
      <c r="F30" s="2">
        <f>VALUE(MID(H30,15,5))</f>
        <v>0.60416666666666663</v>
      </c>
      <c r="G30">
        <v>105337</v>
      </c>
      <c r="H30" t="s">
        <v>90</v>
      </c>
      <c r="I30">
        <v>10054</v>
      </c>
      <c r="J30" t="s">
        <v>27</v>
      </c>
      <c r="K30" t="s">
        <v>75</v>
      </c>
      <c r="L30" t="s">
        <v>10</v>
      </c>
      <c r="M30" s="10" t="s">
        <v>63</v>
      </c>
      <c r="S30" t="s">
        <v>184</v>
      </c>
      <c r="W30">
        <f t="shared" si="0"/>
        <v>105282</v>
      </c>
      <c r="X30" t="str">
        <f t="shared" si="1"/>
        <v>mJB-OL-ER</v>
      </c>
      <c r="Y30" s="1">
        <f t="shared" si="2"/>
        <v>45697</v>
      </c>
      <c r="Z30" s="2">
        <f t="shared" si="3"/>
        <v>0.60416666666666663</v>
      </c>
      <c r="AA30">
        <f t="shared" si="4"/>
        <v>10054</v>
      </c>
      <c r="AB30" s="1" t="str">
        <f t="shared" si="5"/>
        <v>TSV Frbg-Zäh.</v>
      </c>
      <c r="AC30" s="1" t="str">
        <f t="shared" si="6"/>
        <v>JSG mitl Schw.</v>
      </c>
      <c r="AD30">
        <f t="shared" si="7"/>
        <v>10069</v>
      </c>
      <c r="AE30">
        <v>1</v>
      </c>
    </row>
    <row r="31" spans="2:31" x14ac:dyDescent="0.35">
      <c r="B31" s="2" t="s">
        <v>69</v>
      </c>
      <c r="C31" s="8" t="s">
        <v>58</v>
      </c>
      <c r="D31" t="s">
        <v>56</v>
      </c>
      <c r="E31" s="1">
        <f>VALUE(MID(H31,5,8))</f>
        <v>45704</v>
      </c>
      <c r="F31" s="2">
        <f>VALUE(MID(H31,15,5))</f>
        <v>0.69791666666666663</v>
      </c>
      <c r="G31">
        <v>105345</v>
      </c>
      <c r="H31" t="s">
        <v>92</v>
      </c>
      <c r="I31">
        <v>10067</v>
      </c>
      <c r="J31" t="s">
        <v>19</v>
      </c>
      <c r="K31" t="s">
        <v>77</v>
      </c>
      <c r="L31" t="s">
        <v>10</v>
      </c>
      <c r="M31" s="10" t="s">
        <v>63</v>
      </c>
      <c r="S31" t="s">
        <v>190</v>
      </c>
      <c r="W31">
        <f t="shared" si="0"/>
        <v>105283</v>
      </c>
      <c r="X31" t="str">
        <f t="shared" si="1"/>
        <v>mJB-OL-ER</v>
      </c>
      <c r="Y31" s="1">
        <f t="shared" si="2"/>
        <v>45704</v>
      </c>
      <c r="Z31" s="2">
        <f t="shared" si="3"/>
        <v>0.69791666666666663</v>
      </c>
      <c r="AA31">
        <f t="shared" si="4"/>
        <v>10067</v>
      </c>
      <c r="AB31" s="1" t="str">
        <f t="shared" si="5"/>
        <v>SG Waldk/Denz</v>
      </c>
      <c r="AC31" s="1" t="str">
        <f t="shared" si="6"/>
        <v>SG Bad/Sandw</v>
      </c>
      <c r="AD31">
        <f t="shared" si="7"/>
        <v>10171</v>
      </c>
      <c r="AE31">
        <v>1</v>
      </c>
    </row>
    <row r="32" spans="2:31" x14ac:dyDescent="0.35">
      <c r="B32" s="2" t="s">
        <v>69</v>
      </c>
      <c r="C32" s="3" t="s">
        <v>55</v>
      </c>
      <c r="D32" t="s">
        <v>56</v>
      </c>
      <c r="E32" s="1">
        <f>VALUE(MID(H32,5,8))</f>
        <v>45710</v>
      </c>
      <c r="F32" s="2">
        <f>VALUE(MID(H32,15,5))</f>
        <v>0.59722222222222221</v>
      </c>
      <c r="G32">
        <v>105242</v>
      </c>
      <c r="H32" t="s">
        <v>93</v>
      </c>
      <c r="I32">
        <v>10032</v>
      </c>
      <c r="J32" t="s">
        <v>73</v>
      </c>
      <c r="K32" t="s">
        <v>82</v>
      </c>
      <c r="L32" t="s">
        <v>10</v>
      </c>
      <c r="M32" s="10">
        <v>3</v>
      </c>
      <c r="S32" t="s">
        <v>180</v>
      </c>
      <c r="W32">
        <f t="shared" si="0"/>
        <v>105284</v>
      </c>
      <c r="X32" t="str">
        <f t="shared" si="1"/>
        <v>mJB-OL-ER</v>
      </c>
      <c r="Y32" s="1">
        <f t="shared" si="2"/>
        <v>45710</v>
      </c>
      <c r="Z32" s="2">
        <f t="shared" si="3"/>
        <v>0.59722222222222221</v>
      </c>
      <c r="AA32">
        <f t="shared" si="4"/>
        <v>10032</v>
      </c>
      <c r="AB32" s="1" t="str">
        <f t="shared" si="5"/>
        <v>TuS Altenheim</v>
      </c>
      <c r="AC32" s="1" t="str">
        <f t="shared" si="6"/>
        <v>DJK Singen</v>
      </c>
      <c r="AD32">
        <f t="shared" si="7"/>
        <v>10028</v>
      </c>
      <c r="AE32">
        <v>1</v>
      </c>
    </row>
    <row r="33" spans="2:31" x14ac:dyDescent="0.35">
      <c r="B33" s="2" t="s">
        <v>69</v>
      </c>
      <c r="C33" s="8" t="s">
        <v>58</v>
      </c>
      <c r="D33" t="s">
        <v>56</v>
      </c>
      <c r="E33" s="1">
        <f>VALUE(MID(H33,5,8))</f>
        <v>45731</v>
      </c>
      <c r="F33" s="2">
        <f>VALUE(MID(H33,15,5))</f>
        <v>0.72916666666666663</v>
      </c>
      <c r="G33">
        <v>105348</v>
      </c>
      <c r="H33" t="s">
        <v>94</v>
      </c>
      <c r="I33">
        <v>10106</v>
      </c>
      <c r="J33" t="s">
        <v>82</v>
      </c>
      <c r="K33" t="s">
        <v>75</v>
      </c>
      <c r="L33" t="s">
        <v>10</v>
      </c>
      <c r="M33" s="10" t="s">
        <v>64</v>
      </c>
      <c r="S33" t="s">
        <v>203</v>
      </c>
      <c r="W33">
        <f t="shared" si="0"/>
        <v>105285</v>
      </c>
      <c r="X33" t="str">
        <f t="shared" si="1"/>
        <v>mJB-OL-ER</v>
      </c>
      <c r="Y33" s="1">
        <f t="shared" si="2"/>
        <v>45731</v>
      </c>
      <c r="Z33" s="2">
        <f t="shared" si="3"/>
        <v>0.72916666666666663</v>
      </c>
      <c r="AA33">
        <f t="shared" si="4"/>
        <v>10106</v>
      </c>
      <c r="AB33" s="1" t="str">
        <f t="shared" si="5"/>
        <v>DJK Singen</v>
      </c>
      <c r="AC33" s="1" t="str">
        <f t="shared" si="6"/>
        <v>JSG mitl Schw.</v>
      </c>
      <c r="AD33">
        <f t="shared" si="7"/>
        <v>10145</v>
      </c>
      <c r="AE33">
        <v>1</v>
      </c>
    </row>
    <row r="34" spans="2:31" x14ac:dyDescent="0.35">
      <c r="B34" s="2" t="s">
        <v>69</v>
      </c>
      <c r="C34" s="8" t="s">
        <v>58</v>
      </c>
      <c r="D34" t="s">
        <v>56</v>
      </c>
      <c r="E34" s="1">
        <f>VALUE(MID(H34,5,8))</f>
        <v>45739</v>
      </c>
      <c r="F34" s="2">
        <f>VALUE(MID(H34,15,5))</f>
        <v>0.67708333333333337</v>
      </c>
      <c r="G34">
        <v>105350</v>
      </c>
      <c r="H34" t="s">
        <v>98</v>
      </c>
      <c r="I34">
        <v>10054</v>
      </c>
      <c r="J34" t="s">
        <v>27</v>
      </c>
      <c r="K34" t="s">
        <v>77</v>
      </c>
      <c r="L34" t="s">
        <v>10</v>
      </c>
      <c r="M34" s="10" t="s">
        <v>64</v>
      </c>
      <c r="S34" t="s">
        <v>184</v>
      </c>
      <c r="W34">
        <f t="shared" si="0"/>
        <v>105286</v>
      </c>
      <c r="X34" t="str">
        <f t="shared" si="1"/>
        <v>mJB-OL-ER</v>
      </c>
      <c r="Y34" s="1">
        <f t="shared" si="2"/>
        <v>45739</v>
      </c>
      <c r="Z34" s="2">
        <f t="shared" si="3"/>
        <v>0.67708333333333337</v>
      </c>
      <c r="AA34">
        <f t="shared" si="4"/>
        <v>10054</v>
      </c>
      <c r="AB34" s="1" t="str">
        <f t="shared" si="5"/>
        <v>TSV Frbg-Zäh.</v>
      </c>
      <c r="AC34" s="1" t="str">
        <f t="shared" si="6"/>
        <v>SG Bad/Sandw</v>
      </c>
      <c r="AD34">
        <f t="shared" si="7"/>
        <v>10069</v>
      </c>
      <c r="AE34">
        <v>1</v>
      </c>
    </row>
    <row r="35" spans="2:31" x14ac:dyDescent="0.35">
      <c r="B35" s="2" t="s">
        <v>69</v>
      </c>
      <c r="C35" s="8" t="s">
        <v>58</v>
      </c>
      <c r="D35" t="s">
        <v>56</v>
      </c>
      <c r="E35" s="1">
        <f>VALUE(MID(H35,5,8))</f>
        <v>45739</v>
      </c>
      <c r="F35" s="2">
        <f>VALUE(MID(H35,15,5))</f>
        <v>0.70833333333333337</v>
      </c>
      <c r="G35">
        <v>105353</v>
      </c>
      <c r="H35" t="s">
        <v>99</v>
      </c>
      <c r="I35">
        <v>10049</v>
      </c>
      <c r="J35" t="s">
        <v>19</v>
      </c>
      <c r="K35" t="s">
        <v>73</v>
      </c>
      <c r="L35" t="s">
        <v>10</v>
      </c>
      <c r="M35" s="10" t="s">
        <v>64</v>
      </c>
      <c r="S35" t="s">
        <v>190</v>
      </c>
      <c r="W35">
        <f t="shared" si="0"/>
        <v>105287</v>
      </c>
      <c r="X35" t="str">
        <f t="shared" si="1"/>
        <v>mJB-OL-ER</v>
      </c>
      <c r="Y35" s="1">
        <f t="shared" si="2"/>
        <v>45739</v>
      </c>
      <c r="Z35" s="2">
        <f t="shared" si="3"/>
        <v>0.70833333333333337</v>
      </c>
      <c r="AA35">
        <f t="shared" si="4"/>
        <v>10049</v>
      </c>
      <c r="AB35" s="1" t="str">
        <f t="shared" si="5"/>
        <v>SG Waldk/Denz</v>
      </c>
      <c r="AC35" s="1" t="str">
        <f t="shared" si="6"/>
        <v>TuS Altenheim</v>
      </c>
      <c r="AD35">
        <f t="shared" si="7"/>
        <v>10171</v>
      </c>
      <c r="AE35">
        <v>1</v>
      </c>
    </row>
    <row r="36" spans="2:31" x14ac:dyDescent="0.35">
      <c r="B36" s="2" t="s">
        <v>69</v>
      </c>
      <c r="C36" s="3" t="s">
        <v>55</v>
      </c>
      <c r="D36" t="s">
        <v>56</v>
      </c>
      <c r="E36" s="1">
        <f>VALUE(MID(H36,5,8))</f>
        <v>45745</v>
      </c>
      <c r="F36" s="2">
        <f>VALUE(MID(H36,15,5))</f>
        <v>0.54166666666666663</v>
      </c>
      <c r="G36">
        <v>105251</v>
      </c>
      <c r="H36" t="s">
        <v>100</v>
      </c>
      <c r="I36">
        <v>10032</v>
      </c>
      <c r="J36" t="s">
        <v>73</v>
      </c>
      <c r="K36" t="s">
        <v>27</v>
      </c>
      <c r="L36" t="s">
        <v>10</v>
      </c>
      <c r="M36" s="10" t="s">
        <v>65</v>
      </c>
      <c r="S36" t="s">
        <v>180</v>
      </c>
      <c r="W36">
        <f t="shared" si="0"/>
        <v>105288</v>
      </c>
      <c r="X36" t="str">
        <f t="shared" si="1"/>
        <v>mJB-OL-ER</v>
      </c>
      <c r="Y36" s="1">
        <f t="shared" si="2"/>
        <v>45745</v>
      </c>
      <c r="Z36" s="2">
        <f t="shared" si="3"/>
        <v>0.54166666666666663</v>
      </c>
      <c r="AA36">
        <f t="shared" si="4"/>
        <v>10032</v>
      </c>
      <c r="AB36" s="1" t="str">
        <f t="shared" si="5"/>
        <v>TuS Altenheim</v>
      </c>
      <c r="AC36" s="1" t="str">
        <f t="shared" si="6"/>
        <v>TSV Frbg-Zäh.</v>
      </c>
      <c r="AD36">
        <f t="shared" si="7"/>
        <v>10028</v>
      </c>
      <c r="AE36">
        <v>1</v>
      </c>
    </row>
    <row r="37" spans="2:31" x14ac:dyDescent="0.35">
      <c r="B37" s="2" t="s">
        <v>69</v>
      </c>
      <c r="C37" s="3" t="s">
        <v>55</v>
      </c>
      <c r="D37" t="s">
        <v>56</v>
      </c>
      <c r="E37" s="1">
        <f>VALUE(MID(H37,5,8))</f>
        <v>45745</v>
      </c>
      <c r="F37" s="18">
        <f>VALUE(MID(H37,15,5))</f>
        <v>0.5625</v>
      </c>
      <c r="G37">
        <v>105250</v>
      </c>
      <c r="H37" t="s">
        <v>174</v>
      </c>
      <c r="I37">
        <v>10022</v>
      </c>
      <c r="J37" t="s">
        <v>77</v>
      </c>
      <c r="K37" t="s">
        <v>82</v>
      </c>
      <c r="L37" t="s">
        <v>10</v>
      </c>
      <c r="M37" s="10" t="s">
        <v>65</v>
      </c>
      <c r="S37" t="s">
        <v>177</v>
      </c>
      <c r="W37">
        <f t="shared" si="0"/>
        <v>105289</v>
      </c>
      <c r="X37" t="str">
        <f t="shared" si="1"/>
        <v>mJB-OL-ER</v>
      </c>
      <c r="Y37" s="1">
        <f t="shared" si="2"/>
        <v>45745</v>
      </c>
      <c r="Z37" s="2">
        <f t="shared" si="3"/>
        <v>0.5625</v>
      </c>
      <c r="AA37">
        <f t="shared" si="4"/>
        <v>10022</v>
      </c>
      <c r="AB37" s="1" t="str">
        <f t="shared" si="5"/>
        <v>SG Bad/Sandw</v>
      </c>
      <c r="AC37" s="1" t="str">
        <f t="shared" si="6"/>
        <v>DJK Singen</v>
      </c>
      <c r="AD37">
        <f t="shared" si="7"/>
        <v>10253</v>
      </c>
      <c r="AE37">
        <v>1</v>
      </c>
    </row>
    <row r="38" spans="2:31" x14ac:dyDescent="0.35">
      <c r="B38" s="2" t="s">
        <v>69</v>
      </c>
      <c r="C38" s="3" t="s">
        <v>55</v>
      </c>
      <c r="D38" t="s">
        <v>56</v>
      </c>
      <c r="E38" s="1">
        <f>VALUE(MID(H38,5,8))</f>
        <v>45745</v>
      </c>
      <c r="F38" s="2">
        <f>VALUE(MID(H38,15,5))</f>
        <v>0.66666666666666663</v>
      </c>
      <c r="G38">
        <v>105252</v>
      </c>
      <c r="H38" t="s">
        <v>102</v>
      </c>
      <c r="I38">
        <v>10081</v>
      </c>
      <c r="J38" t="s">
        <v>75</v>
      </c>
      <c r="K38" t="s">
        <v>19</v>
      </c>
      <c r="L38" t="s">
        <v>10</v>
      </c>
      <c r="M38" s="10" t="s">
        <v>65</v>
      </c>
      <c r="S38" t="s">
        <v>178</v>
      </c>
      <c r="W38">
        <f t="shared" si="0"/>
        <v>105290</v>
      </c>
      <c r="X38" t="str">
        <f t="shared" si="1"/>
        <v>mJB-OL-ER</v>
      </c>
      <c r="Y38" s="1">
        <f t="shared" si="2"/>
        <v>45745</v>
      </c>
      <c r="Z38" s="2">
        <f t="shared" si="3"/>
        <v>0.66666666666666663</v>
      </c>
      <c r="AA38">
        <f t="shared" si="4"/>
        <v>10081</v>
      </c>
      <c r="AB38" s="1" t="str">
        <f t="shared" si="5"/>
        <v>JSG mitl Schw.</v>
      </c>
      <c r="AC38" s="1" t="str">
        <f t="shared" si="6"/>
        <v>SG Waldk/Denz</v>
      </c>
      <c r="AD38">
        <f t="shared" si="7"/>
        <v>10176</v>
      </c>
      <c r="AE38">
        <v>1</v>
      </c>
    </row>
    <row r="39" spans="2:31" x14ac:dyDescent="0.35">
      <c r="B39" s="2"/>
      <c r="C39" s="3"/>
      <c r="E39" s="1"/>
      <c r="F39" s="2"/>
      <c r="M39" s="10"/>
      <c r="Y39" s="1"/>
      <c r="Z39" s="2"/>
      <c r="AB39" s="1"/>
      <c r="AC39" s="1"/>
    </row>
    <row r="40" spans="2:31" x14ac:dyDescent="0.35">
      <c r="B40" t="s">
        <v>183</v>
      </c>
      <c r="C40" s="8" t="s">
        <v>58</v>
      </c>
      <c r="D40" t="s">
        <v>57</v>
      </c>
      <c r="E40" s="21">
        <v>45570</v>
      </c>
      <c r="F40" s="15">
        <v>0.6875</v>
      </c>
      <c r="G40">
        <v>105304</v>
      </c>
      <c r="I40">
        <v>10059</v>
      </c>
      <c r="J40" t="s">
        <v>24</v>
      </c>
      <c r="K40" t="s">
        <v>81</v>
      </c>
      <c r="L40">
        <v>24</v>
      </c>
      <c r="M40">
        <v>27</v>
      </c>
      <c r="N40">
        <v>11</v>
      </c>
      <c r="O40">
        <v>16</v>
      </c>
      <c r="P40">
        <v>0</v>
      </c>
      <c r="Q40">
        <v>2</v>
      </c>
      <c r="S40" t="s">
        <v>192</v>
      </c>
      <c r="T40">
        <v>1</v>
      </c>
      <c r="U40" t="s">
        <v>193</v>
      </c>
      <c r="V40" t="s">
        <v>194</v>
      </c>
      <c r="W40">
        <v>105361</v>
      </c>
      <c r="X40" t="s">
        <v>237</v>
      </c>
      <c r="Y40" s="1">
        <f t="shared" si="2"/>
        <v>45570</v>
      </c>
      <c r="Z40" s="2">
        <f t="shared" si="3"/>
        <v>0.6875</v>
      </c>
      <c r="AA40">
        <f t="shared" si="4"/>
        <v>10059</v>
      </c>
      <c r="AB40" s="1" t="str">
        <f t="shared" si="5"/>
        <v>SG Kenz/Herbol</v>
      </c>
      <c r="AC40" s="1" t="str">
        <f t="shared" si="6"/>
        <v>SG Könd/Tening</v>
      </c>
      <c r="AD40">
        <f t="shared" si="7"/>
        <v>10207</v>
      </c>
      <c r="AE40">
        <v>1</v>
      </c>
    </row>
    <row r="41" spans="2:31" x14ac:dyDescent="0.35">
      <c r="B41" t="s">
        <v>175</v>
      </c>
      <c r="C41" s="3" t="s">
        <v>55</v>
      </c>
      <c r="D41" t="s">
        <v>57</v>
      </c>
      <c r="E41" s="21">
        <v>45571</v>
      </c>
      <c r="F41" s="15">
        <v>0.5625</v>
      </c>
      <c r="G41">
        <v>105204</v>
      </c>
      <c r="I41">
        <v>10196</v>
      </c>
      <c r="J41" t="s">
        <v>9</v>
      </c>
      <c r="K41" t="s">
        <v>11</v>
      </c>
      <c r="L41">
        <v>32</v>
      </c>
      <c r="M41">
        <v>31</v>
      </c>
      <c r="N41">
        <v>18</v>
      </c>
      <c r="O41">
        <v>16</v>
      </c>
      <c r="P41">
        <v>2</v>
      </c>
      <c r="Q41">
        <v>0</v>
      </c>
      <c r="S41" t="s">
        <v>179</v>
      </c>
      <c r="W41">
        <f t="shared" si="0"/>
        <v>105362</v>
      </c>
      <c r="X41" t="str">
        <f t="shared" si="1"/>
        <v>mJB-OL-PL</v>
      </c>
      <c r="Y41" s="1">
        <f t="shared" si="2"/>
        <v>45571</v>
      </c>
      <c r="Z41" s="2">
        <f t="shared" si="3"/>
        <v>0.5625</v>
      </c>
      <c r="AA41">
        <f t="shared" si="4"/>
        <v>10196</v>
      </c>
      <c r="AB41" s="1" t="str">
        <f t="shared" si="5"/>
        <v>SG Kapp/Stein</v>
      </c>
      <c r="AC41" s="1" t="str">
        <f t="shared" si="6"/>
        <v>HSG Hanauerl.</v>
      </c>
      <c r="AD41">
        <f t="shared" si="7"/>
        <v>10155</v>
      </c>
      <c r="AE41">
        <v>1</v>
      </c>
    </row>
    <row r="42" spans="2:31" x14ac:dyDescent="0.35">
      <c r="B42" t="s">
        <v>183</v>
      </c>
      <c r="C42" s="8" t="s">
        <v>58</v>
      </c>
      <c r="D42" t="s">
        <v>57</v>
      </c>
      <c r="E42" s="21">
        <v>45584</v>
      </c>
      <c r="F42" s="15">
        <v>0.6875</v>
      </c>
      <c r="G42">
        <v>105310</v>
      </c>
      <c r="I42">
        <v>10058</v>
      </c>
      <c r="J42" t="s">
        <v>24</v>
      </c>
      <c r="K42" t="s">
        <v>87</v>
      </c>
      <c r="L42">
        <v>34</v>
      </c>
      <c r="M42">
        <v>15</v>
      </c>
      <c r="N42">
        <v>13</v>
      </c>
      <c r="O42">
        <v>8</v>
      </c>
      <c r="P42">
        <v>2</v>
      </c>
      <c r="Q42">
        <v>0</v>
      </c>
      <c r="S42" t="s">
        <v>192</v>
      </c>
      <c r="T42">
        <v>1</v>
      </c>
      <c r="U42">
        <v>68</v>
      </c>
      <c r="V42" t="s">
        <v>202</v>
      </c>
      <c r="W42">
        <f t="shared" si="0"/>
        <v>105363</v>
      </c>
      <c r="X42" t="str">
        <f t="shared" si="1"/>
        <v>mJB-OL-PL</v>
      </c>
      <c r="Y42" s="1">
        <f t="shared" si="2"/>
        <v>45584</v>
      </c>
      <c r="Z42" s="2">
        <f t="shared" si="3"/>
        <v>0.6875</v>
      </c>
      <c r="AA42">
        <f t="shared" si="4"/>
        <v>10058</v>
      </c>
      <c r="AB42" s="1" t="str">
        <f t="shared" si="5"/>
        <v>SG Kenz/Herbol</v>
      </c>
      <c r="AC42" s="1" t="str">
        <f t="shared" si="6"/>
        <v>HSG Konstanz 2</v>
      </c>
      <c r="AD42">
        <f t="shared" si="7"/>
        <v>10207</v>
      </c>
      <c r="AE42">
        <v>1</v>
      </c>
    </row>
    <row r="43" spans="2:31" x14ac:dyDescent="0.35">
      <c r="B43" t="s">
        <v>175</v>
      </c>
      <c r="C43" s="3" t="s">
        <v>55</v>
      </c>
      <c r="D43" t="s">
        <v>57</v>
      </c>
      <c r="E43" s="21">
        <v>45599</v>
      </c>
      <c r="F43" s="15">
        <v>0.73958333333333337</v>
      </c>
      <c r="G43">
        <v>105211</v>
      </c>
      <c r="I43">
        <v>10016</v>
      </c>
      <c r="J43" t="s">
        <v>25</v>
      </c>
      <c r="K43" t="s">
        <v>9</v>
      </c>
      <c r="L43">
        <v>29</v>
      </c>
      <c r="M43">
        <v>28</v>
      </c>
      <c r="N43">
        <v>10</v>
      </c>
      <c r="O43">
        <v>14</v>
      </c>
      <c r="P43">
        <v>2</v>
      </c>
      <c r="Q43">
        <v>0</v>
      </c>
      <c r="S43" t="s">
        <v>181</v>
      </c>
      <c r="W43">
        <f t="shared" si="0"/>
        <v>105364</v>
      </c>
      <c r="X43" t="str">
        <f t="shared" si="1"/>
        <v>mJB-OL-PL</v>
      </c>
      <c r="Y43" s="1">
        <f t="shared" si="2"/>
        <v>45599</v>
      </c>
      <c r="Z43" s="2">
        <f t="shared" si="3"/>
        <v>0.73958333333333337</v>
      </c>
      <c r="AA43">
        <f t="shared" si="4"/>
        <v>10016</v>
      </c>
      <c r="AB43" s="1" t="str">
        <f t="shared" si="5"/>
        <v>SG JHA Baden</v>
      </c>
      <c r="AC43" s="1" t="str">
        <f t="shared" si="6"/>
        <v>SG Kapp/Stein</v>
      </c>
      <c r="AD43">
        <f t="shared" si="7"/>
        <v>10285</v>
      </c>
      <c r="AE43">
        <v>1</v>
      </c>
    </row>
    <row r="44" spans="2:31" x14ac:dyDescent="0.35">
      <c r="B44" t="s">
        <v>183</v>
      </c>
      <c r="C44" s="8" t="s">
        <v>58</v>
      </c>
      <c r="D44" t="s">
        <v>57</v>
      </c>
      <c r="E44" s="21">
        <v>45605</v>
      </c>
      <c r="F44" s="15">
        <v>0.60416666666666663</v>
      </c>
      <c r="G44">
        <v>105314</v>
      </c>
      <c r="I44">
        <v>10097</v>
      </c>
      <c r="J44" t="s">
        <v>87</v>
      </c>
      <c r="K44" t="s">
        <v>81</v>
      </c>
      <c r="L44">
        <v>26</v>
      </c>
      <c r="M44">
        <v>27</v>
      </c>
      <c r="N44">
        <v>11</v>
      </c>
      <c r="O44">
        <v>14</v>
      </c>
      <c r="P44">
        <v>0</v>
      </c>
      <c r="Q44">
        <v>2</v>
      </c>
      <c r="S44" t="s">
        <v>199</v>
      </c>
      <c r="T44">
        <v>1</v>
      </c>
      <c r="U44">
        <v>85</v>
      </c>
      <c r="V44" t="s">
        <v>211</v>
      </c>
      <c r="W44">
        <f t="shared" si="0"/>
        <v>105365</v>
      </c>
      <c r="X44" t="str">
        <f t="shared" si="1"/>
        <v>mJB-OL-PL</v>
      </c>
      <c r="Y44" s="1">
        <f t="shared" si="2"/>
        <v>45605</v>
      </c>
      <c r="Z44" s="2">
        <f t="shared" si="3"/>
        <v>0.60416666666666663</v>
      </c>
      <c r="AA44">
        <f t="shared" si="4"/>
        <v>10097</v>
      </c>
      <c r="AB44" s="1" t="str">
        <f t="shared" si="5"/>
        <v>HSG Konstanz 2</v>
      </c>
      <c r="AC44" s="1" t="str">
        <f t="shared" si="6"/>
        <v>SG Könd/Tening</v>
      </c>
      <c r="AD44">
        <f t="shared" si="7"/>
        <v>10136</v>
      </c>
      <c r="AE44">
        <v>1</v>
      </c>
    </row>
    <row r="45" spans="2:31" x14ac:dyDescent="0.35">
      <c r="B45" t="s">
        <v>175</v>
      </c>
      <c r="C45" s="3" t="s">
        <v>55</v>
      </c>
      <c r="D45" t="s">
        <v>57</v>
      </c>
      <c r="E45" s="21">
        <v>45605</v>
      </c>
      <c r="F45" s="15">
        <v>0.67708333333333337</v>
      </c>
      <c r="G45">
        <v>105215</v>
      </c>
      <c r="I45">
        <v>10116</v>
      </c>
      <c r="J45" t="s">
        <v>11</v>
      </c>
      <c r="K45" t="s">
        <v>25</v>
      </c>
      <c r="L45">
        <v>31</v>
      </c>
      <c r="M45">
        <v>30</v>
      </c>
      <c r="N45">
        <v>14</v>
      </c>
      <c r="O45">
        <v>15</v>
      </c>
      <c r="P45">
        <v>2</v>
      </c>
      <c r="Q45">
        <v>0</v>
      </c>
      <c r="S45" t="s">
        <v>176</v>
      </c>
      <c r="W45">
        <f t="shared" si="0"/>
        <v>105366</v>
      </c>
      <c r="X45" t="str">
        <f t="shared" si="1"/>
        <v>mJB-OL-PL</v>
      </c>
      <c r="Y45" s="1">
        <f t="shared" si="2"/>
        <v>45605</v>
      </c>
      <c r="Z45" s="2">
        <f t="shared" si="3"/>
        <v>0.67708333333333337</v>
      </c>
      <c r="AA45">
        <f t="shared" si="4"/>
        <v>10116</v>
      </c>
      <c r="AB45" s="1" t="str">
        <f t="shared" si="5"/>
        <v>HSG Hanauerl.</v>
      </c>
      <c r="AC45" s="1" t="str">
        <f t="shared" si="6"/>
        <v>SG JHA Baden</v>
      </c>
      <c r="AD45">
        <f t="shared" si="7"/>
        <v>10251</v>
      </c>
      <c r="AE45">
        <v>1</v>
      </c>
    </row>
    <row r="46" spans="2:31" x14ac:dyDescent="0.35">
      <c r="B46" t="s">
        <v>183</v>
      </c>
      <c r="C46" s="8" t="s">
        <v>58</v>
      </c>
      <c r="D46" t="s">
        <v>57</v>
      </c>
      <c r="E46" s="21">
        <v>45613</v>
      </c>
      <c r="F46" s="15">
        <v>0.625</v>
      </c>
      <c r="G46">
        <v>105317</v>
      </c>
      <c r="I46">
        <v>10066</v>
      </c>
      <c r="J46" t="s">
        <v>81</v>
      </c>
      <c r="K46" t="s">
        <v>87</v>
      </c>
      <c r="L46">
        <v>35</v>
      </c>
      <c r="M46">
        <v>12</v>
      </c>
      <c r="N46">
        <v>18</v>
      </c>
      <c r="O46">
        <v>6</v>
      </c>
      <c r="P46">
        <v>2</v>
      </c>
      <c r="Q46">
        <v>0</v>
      </c>
      <c r="S46" t="s">
        <v>187</v>
      </c>
      <c r="T46">
        <v>1</v>
      </c>
      <c r="U46" t="s">
        <v>216</v>
      </c>
      <c r="V46" t="s">
        <v>217</v>
      </c>
      <c r="W46">
        <f t="shared" si="0"/>
        <v>105367</v>
      </c>
      <c r="X46" t="str">
        <f t="shared" si="1"/>
        <v>mJB-OL-PL</v>
      </c>
      <c r="Y46" s="1">
        <f t="shared" si="2"/>
        <v>45613</v>
      </c>
      <c r="Z46" s="2">
        <f t="shared" si="3"/>
        <v>0.625</v>
      </c>
      <c r="AA46">
        <f t="shared" si="4"/>
        <v>10066</v>
      </c>
      <c r="AB46" s="1" t="str">
        <f t="shared" si="5"/>
        <v>SG Könd/Tening</v>
      </c>
      <c r="AC46" s="1" t="str">
        <f t="shared" si="6"/>
        <v>HSG Konstanz 2</v>
      </c>
      <c r="AD46">
        <f t="shared" si="7"/>
        <v>10075</v>
      </c>
      <c r="AE46">
        <v>1</v>
      </c>
    </row>
    <row r="47" spans="2:31" x14ac:dyDescent="0.35">
      <c r="B47" t="s">
        <v>175</v>
      </c>
      <c r="C47" s="3" t="s">
        <v>55</v>
      </c>
      <c r="D47" t="s">
        <v>57</v>
      </c>
      <c r="E47" s="21">
        <v>45613</v>
      </c>
      <c r="F47" s="15">
        <v>0.70833333333333337</v>
      </c>
      <c r="G47">
        <v>105230</v>
      </c>
      <c r="I47">
        <v>10023</v>
      </c>
      <c r="J47" t="s">
        <v>25</v>
      </c>
      <c r="K47" t="s">
        <v>11</v>
      </c>
      <c r="L47">
        <v>26</v>
      </c>
      <c r="M47">
        <v>34</v>
      </c>
      <c r="N47">
        <v>13</v>
      </c>
      <c r="O47">
        <v>12</v>
      </c>
      <c r="P47">
        <v>0</v>
      </c>
      <c r="Q47">
        <v>2</v>
      </c>
      <c r="S47" t="s">
        <v>181</v>
      </c>
      <c r="W47">
        <f t="shared" si="0"/>
        <v>105368</v>
      </c>
      <c r="X47" t="str">
        <f t="shared" si="1"/>
        <v>mJB-OL-PL</v>
      </c>
      <c r="Y47" s="1">
        <f t="shared" si="2"/>
        <v>45613</v>
      </c>
      <c r="Z47" s="2">
        <f t="shared" si="3"/>
        <v>0.70833333333333337</v>
      </c>
      <c r="AA47">
        <f t="shared" si="4"/>
        <v>10023</v>
      </c>
      <c r="AB47" s="1" t="str">
        <f t="shared" si="5"/>
        <v>SG JHA Baden</v>
      </c>
      <c r="AC47" s="1" t="str">
        <f t="shared" si="6"/>
        <v>HSG Hanauerl.</v>
      </c>
      <c r="AD47">
        <f t="shared" si="7"/>
        <v>10285</v>
      </c>
      <c r="AE47">
        <v>1</v>
      </c>
    </row>
    <row r="48" spans="2:31" x14ac:dyDescent="0.35">
      <c r="B48" t="s">
        <v>183</v>
      </c>
      <c r="C48" s="8" t="s">
        <v>58</v>
      </c>
      <c r="D48" t="s">
        <v>57</v>
      </c>
      <c r="E48" s="21">
        <v>45620</v>
      </c>
      <c r="F48" s="15">
        <v>0.55208333333333337</v>
      </c>
      <c r="G48">
        <v>105319</v>
      </c>
      <c r="I48">
        <v>10097</v>
      </c>
      <c r="J48" t="s">
        <v>87</v>
      </c>
      <c r="K48" t="s">
        <v>24</v>
      </c>
      <c r="L48">
        <v>29</v>
      </c>
      <c r="M48">
        <v>33</v>
      </c>
      <c r="N48">
        <v>14</v>
      </c>
      <c r="O48">
        <v>19</v>
      </c>
      <c r="P48">
        <v>0</v>
      </c>
      <c r="Q48">
        <v>2</v>
      </c>
      <c r="S48" t="s">
        <v>199</v>
      </c>
      <c r="T48">
        <v>1</v>
      </c>
      <c r="U48" t="s">
        <v>220</v>
      </c>
      <c r="V48" t="s">
        <v>221</v>
      </c>
      <c r="W48">
        <f t="shared" si="0"/>
        <v>105369</v>
      </c>
      <c r="X48" t="str">
        <f t="shared" si="1"/>
        <v>mJB-OL-PL</v>
      </c>
      <c r="Y48" s="1">
        <f t="shared" si="2"/>
        <v>45620</v>
      </c>
      <c r="Z48" s="2">
        <f t="shared" si="3"/>
        <v>0.55208333333333337</v>
      </c>
      <c r="AA48">
        <f t="shared" si="4"/>
        <v>10097</v>
      </c>
      <c r="AB48" s="1" t="str">
        <f t="shared" si="5"/>
        <v>HSG Konstanz 2</v>
      </c>
      <c r="AC48" s="1" t="str">
        <f t="shared" si="6"/>
        <v>SG Kenz/Herbol</v>
      </c>
      <c r="AD48">
        <f t="shared" si="7"/>
        <v>10136</v>
      </c>
      <c r="AE48">
        <v>1</v>
      </c>
    </row>
    <row r="49" spans="2:31" x14ac:dyDescent="0.35">
      <c r="B49" t="s">
        <v>175</v>
      </c>
      <c r="C49" s="3" t="s">
        <v>55</v>
      </c>
      <c r="D49" t="s">
        <v>57</v>
      </c>
      <c r="E49" s="21">
        <v>45620</v>
      </c>
      <c r="F49" s="15">
        <v>0.5625</v>
      </c>
      <c r="G49">
        <v>105226</v>
      </c>
      <c r="I49">
        <v>10196</v>
      </c>
      <c r="J49" t="s">
        <v>9</v>
      </c>
      <c r="K49" t="s">
        <v>25</v>
      </c>
      <c r="L49">
        <v>32</v>
      </c>
      <c r="M49">
        <v>26</v>
      </c>
      <c r="N49">
        <v>15</v>
      </c>
      <c r="O49">
        <v>10</v>
      </c>
      <c r="P49">
        <v>2</v>
      </c>
      <c r="Q49">
        <v>0</v>
      </c>
      <c r="S49" t="s">
        <v>179</v>
      </c>
      <c r="W49">
        <f t="shared" si="0"/>
        <v>105370</v>
      </c>
      <c r="X49" t="str">
        <f t="shared" si="1"/>
        <v>mJB-OL-PL</v>
      </c>
      <c r="Y49" s="1">
        <f t="shared" si="2"/>
        <v>45620</v>
      </c>
      <c r="Z49" s="2">
        <f t="shared" si="3"/>
        <v>0.5625</v>
      </c>
      <c r="AA49">
        <f t="shared" si="4"/>
        <v>10196</v>
      </c>
      <c r="AB49" s="1" t="str">
        <f t="shared" si="5"/>
        <v>SG Kapp/Stein</v>
      </c>
      <c r="AC49" s="1" t="str">
        <f t="shared" si="6"/>
        <v>SG JHA Baden</v>
      </c>
      <c r="AD49">
        <f t="shared" si="7"/>
        <v>10155</v>
      </c>
      <c r="AE49">
        <v>1</v>
      </c>
    </row>
    <row r="50" spans="2:31" x14ac:dyDescent="0.35">
      <c r="B50" t="s">
        <v>175</v>
      </c>
      <c r="C50" s="3" t="s">
        <v>55</v>
      </c>
      <c r="D50" t="s">
        <v>57</v>
      </c>
      <c r="E50" s="21">
        <v>45634</v>
      </c>
      <c r="F50" s="15">
        <v>0.625</v>
      </c>
      <c r="G50">
        <v>105219</v>
      </c>
      <c r="I50">
        <v>10116</v>
      </c>
      <c r="J50" t="s">
        <v>11</v>
      </c>
      <c r="K50" t="s">
        <v>9</v>
      </c>
      <c r="L50">
        <v>35</v>
      </c>
      <c r="M50">
        <v>31</v>
      </c>
      <c r="N50">
        <v>18</v>
      </c>
      <c r="O50">
        <v>13</v>
      </c>
      <c r="P50">
        <v>2</v>
      </c>
      <c r="Q50">
        <v>0</v>
      </c>
      <c r="S50" t="s">
        <v>176</v>
      </c>
      <c r="W50">
        <f t="shared" si="0"/>
        <v>105371</v>
      </c>
      <c r="X50" t="str">
        <f t="shared" si="1"/>
        <v>mJB-OL-PL</v>
      </c>
      <c r="Y50" s="1">
        <f t="shared" si="2"/>
        <v>45634</v>
      </c>
      <c r="Z50" s="2">
        <f t="shared" si="3"/>
        <v>0.625</v>
      </c>
      <c r="AA50">
        <f t="shared" si="4"/>
        <v>10116</v>
      </c>
      <c r="AB50" s="1" t="str">
        <f t="shared" si="5"/>
        <v>HSG Hanauerl.</v>
      </c>
      <c r="AC50" s="1" t="str">
        <f t="shared" si="6"/>
        <v>SG Kapp/Stein</v>
      </c>
      <c r="AD50">
        <f t="shared" si="7"/>
        <v>10251</v>
      </c>
      <c r="AE50">
        <v>1</v>
      </c>
    </row>
    <row r="51" spans="2:31" x14ac:dyDescent="0.35">
      <c r="B51" t="s">
        <v>183</v>
      </c>
      <c r="C51" s="8" t="s">
        <v>58</v>
      </c>
      <c r="D51" t="s">
        <v>57</v>
      </c>
      <c r="E51" s="21">
        <v>45634</v>
      </c>
      <c r="F51" s="15">
        <v>0.625</v>
      </c>
      <c r="G51">
        <v>105326</v>
      </c>
      <c r="I51">
        <v>10066</v>
      </c>
      <c r="J51" t="s">
        <v>81</v>
      </c>
      <c r="K51" t="s">
        <v>24</v>
      </c>
      <c r="L51">
        <v>33</v>
      </c>
      <c r="M51">
        <v>21</v>
      </c>
      <c r="N51">
        <v>15</v>
      </c>
      <c r="O51">
        <v>11</v>
      </c>
      <c r="P51">
        <v>2</v>
      </c>
      <c r="Q51">
        <v>0</v>
      </c>
      <c r="S51" t="s">
        <v>187</v>
      </c>
      <c r="T51">
        <v>1</v>
      </c>
      <c r="U51" t="s">
        <v>226</v>
      </c>
      <c r="V51" t="s">
        <v>227</v>
      </c>
      <c r="W51">
        <f t="shared" si="0"/>
        <v>105372</v>
      </c>
      <c r="X51" t="str">
        <f t="shared" si="1"/>
        <v>mJB-OL-PL</v>
      </c>
      <c r="Y51" s="1">
        <f t="shared" si="2"/>
        <v>45634</v>
      </c>
      <c r="Z51" s="2">
        <f t="shared" si="3"/>
        <v>0.625</v>
      </c>
      <c r="AA51">
        <f t="shared" si="4"/>
        <v>10066</v>
      </c>
      <c r="AB51" s="1" t="str">
        <f t="shared" si="5"/>
        <v>SG Könd/Tening</v>
      </c>
      <c r="AC51" s="1" t="str">
        <f t="shared" si="6"/>
        <v>SG Kenz/Herbol</v>
      </c>
      <c r="AD51">
        <f t="shared" si="7"/>
        <v>10075</v>
      </c>
      <c r="AE51">
        <v>1</v>
      </c>
    </row>
    <row r="52" spans="2:31" x14ac:dyDescent="0.35">
      <c r="B52" s="2" t="s">
        <v>69</v>
      </c>
      <c r="C52" s="3" t="s">
        <v>55</v>
      </c>
      <c r="D52" t="s">
        <v>57</v>
      </c>
      <c r="E52" s="1">
        <f>VALUE(MID(H52,5,8))</f>
        <v>45668</v>
      </c>
      <c r="F52" s="2">
        <f>VALUE(MID(H52,15,5))</f>
        <v>0.63541666666666663</v>
      </c>
      <c r="G52">
        <v>105235</v>
      </c>
      <c r="H52" t="s">
        <v>70</v>
      </c>
      <c r="I52">
        <v>10196</v>
      </c>
      <c r="J52" t="s">
        <v>9</v>
      </c>
      <c r="K52" t="s">
        <v>81</v>
      </c>
      <c r="L52" t="s">
        <v>10</v>
      </c>
      <c r="M52" s="10">
        <v>1</v>
      </c>
      <c r="S52" t="s">
        <v>179</v>
      </c>
      <c r="W52">
        <f t="shared" si="0"/>
        <v>105373</v>
      </c>
      <c r="X52" t="str">
        <f t="shared" si="1"/>
        <v>mJB-OL-PL</v>
      </c>
      <c r="Y52" s="1">
        <f t="shared" si="2"/>
        <v>45668</v>
      </c>
      <c r="Z52" s="2">
        <f t="shared" si="3"/>
        <v>0.63541666666666663</v>
      </c>
      <c r="AA52">
        <f t="shared" si="4"/>
        <v>10196</v>
      </c>
      <c r="AB52" s="1" t="str">
        <f t="shared" si="5"/>
        <v>SG Kapp/Stein</v>
      </c>
      <c r="AC52" s="1" t="str">
        <f t="shared" si="6"/>
        <v>SG Könd/Tening</v>
      </c>
      <c r="AD52">
        <f t="shared" si="7"/>
        <v>10155</v>
      </c>
      <c r="AE52">
        <v>1</v>
      </c>
    </row>
    <row r="53" spans="2:31" x14ac:dyDescent="0.35">
      <c r="B53" s="2" t="s">
        <v>69</v>
      </c>
      <c r="C53" s="3" t="s">
        <v>55</v>
      </c>
      <c r="D53" t="s">
        <v>57</v>
      </c>
      <c r="E53" s="1">
        <v>45668</v>
      </c>
      <c r="F53" s="2">
        <v>0.66666666666666663</v>
      </c>
      <c r="G53">
        <v>105233</v>
      </c>
      <c r="H53" t="s">
        <v>71</v>
      </c>
      <c r="I53">
        <v>10045</v>
      </c>
      <c r="J53" t="s">
        <v>11</v>
      </c>
      <c r="K53" t="s">
        <v>24</v>
      </c>
      <c r="L53" t="s">
        <v>10</v>
      </c>
      <c r="M53" s="10">
        <v>1</v>
      </c>
      <c r="S53" t="s">
        <v>176</v>
      </c>
      <c r="W53">
        <f t="shared" si="0"/>
        <v>105374</v>
      </c>
      <c r="X53" t="str">
        <f t="shared" si="1"/>
        <v>mJB-OL-PL</v>
      </c>
      <c r="Y53" s="1">
        <f t="shared" si="2"/>
        <v>45668</v>
      </c>
      <c r="Z53" s="2">
        <f t="shared" si="3"/>
        <v>0.66666666666666663</v>
      </c>
      <c r="AA53">
        <f t="shared" si="4"/>
        <v>10045</v>
      </c>
      <c r="AB53" s="1" t="str">
        <f t="shared" si="5"/>
        <v>HSG Hanauerl.</v>
      </c>
      <c r="AC53" s="1" t="str">
        <f t="shared" si="6"/>
        <v>SG Kenz/Herbol</v>
      </c>
      <c r="AD53">
        <f t="shared" si="7"/>
        <v>10251</v>
      </c>
      <c r="AE53">
        <v>1</v>
      </c>
    </row>
    <row r="54" spans="2:31" x14ac:dyDescent="0.35">
      <c r="B54" s="2" t="s">
        <v>69</v>
      </c>
      <c r="C54" s="3" t="s">
        <v>55</v>
      </c>
      <c r="D54" t="s">
        <v>57</v>
      </c>
      <c r="E54" s="1">
        <f>VALUE(MID(H54,5,8))</f>
        <v>45676</v>
      </c>
      <c r="F54" s="2">
        <f>VALUE(MID(H54,15,5))</f>
        <v>0.70833333333333337</v>
      </c>
      <c r="G54">
        <v>105237</v>
      </c>
      <c r="H54" t="s">
        <v>76</v>
      </c>
      <c r="I54">
        <v>10016</v>
      </c>
      <c r="J54" t="s">
        <v>25</v>
      </c>
      <c r="K54" t="s">
        <v>87</v>
      </c>
      <c r="L54" t="s">
        <v>10</v>
      </c>
      <c r="M54" s="10">
        <v>1</v>
      </c>
      <c r="S54" t="s">
        <v>181</v>
      </c>
      <c r="W54">
        <f t="shared" si="0"/>
        <v>105375</v>
      </c>
      <c r="X54" t="str">
        <f t="shared" si="1"/>
        <v>mJB-OL-PL</v>
      </c>
      <c r="Y54" s="1">
        <f t="shared" si="2"/>
        <v>45676</v>
      </c>
      <c r="Z54" s="2">
        <f t="shared" si="3"/>
        <v>0.70833333333333337</v>
      </c>
      <c r="AA54">
        <f t="shared" si="4"/>
        <v>10016</v>
      </c>
      <c r="AB54" s="1" t="str">
        <f t="shared" si="5"/>
        <v>SG JHA Baden</v>
      </c>
      <c r="AC54" s="1" t="str">
        <f t="shared" si="6"/>
        <v>HSG Konstanz 2</v>
      </c>
      <c r="AD54">
        <f t="shared" si="7"/>
        <v>10285</v>
      </c>
      <c r="AE54">
        <v>1</v>
      </c>
    </row>
    <row r="55" spans="2:31" x14ac:dyDescent="0.35">
      <c r="B55" s="2" t="s">
        <v>69</v>
      </c>
      <c r="C55" s="8" t="s">
        <v>58</v>
      </c>
      <c r="D55" t="s">
        <v>57</v>
      </c>
      <c r="E55" s="1">
        <f>VALUE(MID(H55,5,8))</f>
        <v>45682</v>
      </c>
      <c r="F55" s="2">
        <f>VALUE(MID(H55,15,5))</f>
        <v>0.625</v>
      </c>
      <c r="G55">
        <v>105334</v>
      </c>
      <c r="H55" t="s">
        <v>78</v>
      </c>
      <c r="I55">
        <v>10058</v>
      </c>
      <c r="J55" t="s">
        <v>24</v>
      </c>
      <c r="K55" t="s">
        <v>9</v>
      </c>
      <c r="L55" t="s">
        <v>10</v>
      </c>
      <c r="M55" s="10">
        <v>2</v>
      </c>
      <c r="S55" t="s">
        <v>192</v>
      </c>
      <c r="W55">
        <f t="shared" si="0"/>
        <v>105376</v>
      </c>
      <c r="X55" t="str">
        <f t="shared" si="1"/>
        <v>mJB-OL-PL</v>
      </c>
      <c r="Y55" s="1">
        <f t="shared" si="2"/>
        <v>45682</v>
      </c>
      <c r="Z55" s="2">
        <f t="shared" si="3"/>
        <v>0.625</v>
      </c>
      <c r="AA55">
        <f t="shared" si="4"/>
        <v>10058</v>
      </c>
      <c r="AB55" s="1" t="str">
        <f t="shared" si="5"/>
        <v>SG Kenz/Herbol</v>
      </c>
      <c r="AC55" s="1" t="str">
        <f t="shared" si="6"/>
        <v>SG Kapp/Stein</v>
      </c>
      <c r="AD55">
        <f t="shared" si="7"/>
        <v>10207</v>
      </c>
      <c r="AE55">
        <v>1</v>
      </c>
    </row>
    <row r="56" spans="2:31" x14ac:dyDescent="0.35">
      <c r="B56" s="2" t="s">
        <v>69</v>
      </c>
      <c r="C56" s="8" t="s">
        <v>58</v>
      </c>
      <c r="D56" t="s">
        <v>57</v>
      </c>
      <c r="E56" s="1">
        <v>45682</v>
      </c>
      <c r="F56" s="2">
        <v>0.72916666666666663</v>
      </c>
      <c r="G56">
        <v>105333</v>
      </c>
      <c r="H56" t="s">
        <v>80</v>
      </c>
      <c r="I56">
        <v>10066</v>
      </c>
      <c r="J56" t="s">
        <v>81</v>
      </c>
      <c r="K56" t="s">
        <v>25</v>
      </c>
      <c r="L56" t="s">
        <v>10</v>
      </c>
      <c r="M56" s="10">
        <v>2</v>
      </c>
      <c r="S56" t="s">
        <v>187</v>
      </c>
      <c r="W56">
        <f t="shared" si="0"/>
        <v>105377</v>
      </c>
      <c r="X56" t="str">
        <f t="shared" si="1"/>
        <v>mJB-OL-PL</v>
      </c>
      <c r="Y56" s="1">
        <f t="shared" si="2"/>
        <v>45682</v>
      </c>
      <c r="Z56" s="2">
        <f t="shared" si="3"/>
        <v>0.72916666666666663</v>
      </c>
      <c r="AA56">
        <f t="shared" si="4"/>
        <v>10066</v>
      </c>
      <c r="AB56" s="1" t="str">
        <f t="shared" si="5"/>
        <v>SG Könd/Tening</v>
      </c>
      <c r="AC56" s="1" t="str">
        <f t="shared" si="6"/>
        <v>SG JHA Baden</v>
      </c>
      <c r="AD56">
        <f t="shared" si="7"/>
        <v>10075</v>
      </c>
      <c r="AE56">
        <v>1</v>
      </c>
    </row>
    <row r="57" spans="2:31" x14ac:dyDescent="0.35">
      <c r="B57" s="2" t="s">
        <v>69</v>
      </c>
      <c r="C57" s="3" t="s">
        <v>55</v>
      </c>
      <c r="D57" t="s">
        <v>57</v>
      </c>
      <c r="E57" s="1">
        <f>VALUE(MID(H57,5,8))</f>
        <v>45689</v>
      </c>
      <c r="F57" s="2">
        <f>VALUE(MID(H57,15,5))</f>
        <v>0.61458333333333337</v>
      </c>
      <c r="G57">
        <v>105241</v>
      </c>
      <c r="H57" t="s">
        <v>84</v>
      </c>
      <c r="I57">
        <v>10196</v>
      </c>
      <c r="J57" t="s">
        <v>9</v>
      </c>
      <c r="K57" t="s">
        <v>87</v>
      </c>
      <c r="L57" t="s">
        <v>10</v>
      </c>
      <c r="M57" s="10">
        <v>3</v>
      </c>
      <c r="S57" t="s">
        <v>179</v>
      </c>
      <c r="W57">
        <f t="shared" si="0"/>
        <v>105378</v>
      </c>
      <c r="X57" t="str">
        <f t="shared" si="1"/>
        <v>mJB-OL-PL</v>
      </c>
      <c r="Y57" s="1">
        <f t="shared" si="2"/>
        <v>45689</v>
      </c>
      <c r="Z57" s="2">
        <f t="shared" si="3"/>
        <v>0.61458333333333337</v>
      </c>
      <c r="AA57">
        <f t="shared" si="4"/>
        <v>10196</v>
      </c>
      <c r="AB57" s="1" t="str">
        <f t="shared" si="5"/>
        <v>SG Kapp/Stein</v>
      </c>
      <c r="AC57" s="1" t="str">
        <f t="shared" si="6"/>
        <v>HSG Konstanz 2</v>
      </c>
      <c r="AD57">
        <f t="shared" si="7"/>
        <v>10155</v>
      </c>
      <c r="AE57">
        <v>1</v>
      </c>
    </row>
    <row r="58" spans="2:31" x14ac:dyDescent="0.35">
      <c r="B58" s="2" t="s">
        <v>69</v>
      </c>
      <c r="C58" s="3" t="s">
        <v>55</v>
      </c>
      <c r="D58" t="s">
        <v>57</v>
      </c>
      <c r="E58" s="1">
        <v>45689</v>
      </c>
      <c r="F58" s="2">
        <v>0.67708333333333337</v>
      </c>
      <c r="G58">
        <v>105239</v>
      </c>
      <c r="H58" t="s">
        <v>85</v>
      </c>
      <c r="I58">
        <v>10116</v>
      </c>
      <c r="J58" t="s">
        <v>11</v>
      </c>
      <c r="K58" t="s">
        <v>81</v>
      </c>
      <c r="L58" t="s">
        <v>10</v>
      </c>
      <c r="M58" s="10">
        <v>3</v>
      </c>
      <c r="S58" t="s">
        <v>176</v>
      </c>
      <c r="W58">
        <f t="shared" si="0"/>
        <v>105379</v>
      </c>
      <c r="X58" t="str">
        <f t="shared" si="1"/>
        <v>mJB-OL-PL</v>
      </c>
      <c r="Y58" s="1">
        <f t="shared" si="2"/>
        <v>45689</v>
      </c>
      <c r="Z58" s="2">
        <f t="shared" si="3"/>
        <v>0.67708333333333337</v>
      </c>
      <c r="AA58">
        <f t="shared" si="4"/>
        <v>10116</v>
      </c>
      <c r="AB58" s="1" t="str">
        <f t="shared" si="5"/>
        <v>HSG Hanauerl.</v>
      </c>
      <c r="AC58" s="1" t="str">
        <f t="shared" si="6"/>
        <v>SG Könd/Tening</v>
      </c>
      <c r="AD58">
        <f t="shared" si="7"/>
        <v>10251</v>
      </c>
      <c r="AE58">
        <v>1</v>
      </c>
    </row>
    <row r="59" spans="2:31" x14ac:dyDescent="0.35">
      <c r="B59" s="2" t="s">
        <v>69</v>
      </c>
      <c r="C59" s="8" t="s">
        <v>58</v>
      </c>
      <c r="D59" t="s">
        <v>57</v>
      </c>
      <c r="E59" s="1">
        <f>VALUE(MID(H59,5,8))</f>
        <v>45696</v>
      </c>
      <c r="F59" s="2">
        <f>VALUE(MID(H59,15,5))</f>
        <v>0.53125</v>
      </c>
      <c r="G59">
        <v>105341</v>
      </c>
      <c r="H59" t="s">
        <v>86</v>
      </c>
      <c r="I59">
        <v>10097</v>
      </c>
      <c r="J59" t="s">
        <v>87</v>
      </c>
      <c r="K59" t="s">
        <v>25</v>
      </c>
      <c r="L59" t="s">
        <v>10</v>
      </c>
      <c r="M59" s="10" t="s">
        <v>64</v>
      </c>
      <c r="S59" t="s">
        <v>199</v>
      </c>
      <c r="W59">
        <f t="shared" si="0"/>
        <v>105380</v>
      </c>
      <c r="X59" t="str">
        <f t="shared" si="1"/>
        <v>mJB-OL-PL</v>
      </c>
      <c r="Y59" s="1">
        <f t="shared" si="2"/>
        <v>45696</v>
      </c>
      <c r="Z59" s="2">
        <f t="shared" si="3"/>
        <v>0.53125</v>
      </c>
      <c r="AA59">
        <f t="shared" si="4"/>
        <v>10097</v>
      </c>
      <c r="AB59" s="1" t="str">
        <f t="shared" si="5"/>
        <v>HSG Konstanz 2</v>
      </c>
      <c r="AC59" s="1" t="str">
        <f t="shared" si="6"/>
        <v>SG JHA Baden</v>
      </c>
      <c r="AD59">
        <f t="shared" si="7"/>
        <v>10136</v>
      </c>
      <c r="AE59">
        <v>1</v>
      </c>
    </row>
    <row r="60" spans="2:31" x14ac:dyDescent="0.35">
      <c r="B60" s="2" t="s">
        <v>69</v>
      </c>
      <c r="C60" s="8" t="s">
        <v>58</v>
      </c>
      <c r="D60" t="s">
        <v>57</v>
      </c>
      <c r="E60" s="1">
        <f>VALUE(MID(H60,5,8))</f>
        <v>45696</v>
      </c>
      <c r="F60" s="2">
        <f>VALUE(MID(H60,15,5))</f>
        <v>0.5625</v>
      </c>
      <c r="G60">
        <v>105339</v>
      </c>
      <c r="H60" t="s">
        <v>88</v>
      </c>
      <c r="I60">
        <v>10059</v>
      </c>
      <c r="J60" t="s">
        <v>24</v>
      </c>
      <c r="K60" t="s">
        <v>11</v>
      </c>
      <c r="L60" t="s">
        <v>10</v>
      </c>
      <c r="M60" s="10" t="s">
        <v>64</v>
      </c>
      <c r="S60" t="s">
        <v>192</v>
      </c>
      <c r="W60">
        <f t="shared" si="0"/>
        <v>105381</v>
      </c>
      <c r="X60" t="str">
        <f t="shared" si="1"/>
        <v>mJB-OL-PL</v>
      </c>
      <c r="Y60" s="1">
        <f t="shared" si="2"/>
        <v>45696</v>
      </c>
      <c r="Z60" s="2">
        <f t="shared" si="3"/>
        <v>0.5625</v>
      </c>
      <c r="AA60">
        <f t="shared" si="4"/>
        <v>10059</v>
      </c>
      <c r="AB60" s="1" t="str">
        <f t="shared" si="5"/>
        <v>SG Kenz/Herbol</v>
      </c>
      <c r="AC60" s="1" t="str">
        <f t="shared" si="6"/>
        <v>HSG Hanauerl.</v>
      </c>
      <c r="AD60">
        <f t="shared" si="7"/>
        <v>10207</v>
      </c>
      <c r="AE60">
        <v>1</v>
      </c>
    </row>
    <row r="61" spans="2:31" x14ac:dyDescent="0.35">
      <c r="B61" s="2" t="s">
        <v>69</v>
      </c>
      <c r="C61" s="8" t="s">
        <v>58</v>
      </c>
      <c r="D61" t="s">
        <v>57</v>
      </c>
      <c r="E61" s="1">
        <v>45696</v>
      </c>
      <c r="F61" s="2">
        <v>0.60416666666666663</v>
      </c>
      <c r="G61">
        <v>105338</v>
      </c>
      <c r="H61" t="s">
        <v>36</v>
      </c>
      <c r="I61">
        <v>10066</v>
      </c>
      <c r="J61" t="s">
        <v>81</v>
      </c>
      <c r="K61" t="s">
        <v>9</v>
      </c>
      <c r="L61" t="s">
        <v>10</v>
      </c>
      <c r="M61" s="10" t="s">
        <v>64</v>
      </c>
      <c r="S61" t="s">
        <v>187</v>
      </c>
      <c r="W61">
        <f t="shared" si="0"/>
        <v>105382</v>
      </c>
      <c r="X61" t="str">
        <f t="shared" si="1"/>
        <v>mJB-OL-PL</v>
      </c>
      <c r="Y61" s="1">
        <f t="shared" si="2"/>
        <v>45696</v>
      </c>
      <c r="Z61" s="2">
        <f t="shared" si="3"/>
        <v>0.60416666666666663</v>
      </c>
      <c r="AA61">
        <f t="shared" si="4"/>
        <v>10066</v>
      </c>
      <c r="AB61" s="1" t="str">
        <f t="shared" si="5"/>
        <v>SG Könd/Tening</v>
      </c>
      <c r="AC61" s="1" t="str">
        <f t="shared" si="6"/>
        <v>SG Kapp/Stein</v>
      </c>
      <c r="AD61">
        <f t="shared" si="7"/>
        <v>10075</v>
      </c>
      <c r="AE61">
        <v>1</v>
      </c>
    </row>
    <row r="62" spans="2:31" x14ac:dyDescent="0.35">
      <c r="B62" s="2" t="s">
        <v>69</v>
      </c>
      <c r="C62" s="8" t="s">
        <v>58</v>
      </c>
      <c r="D62" t="s">
        <v>57</v>
      </c>
      <c r="E62" s="1">
        <f>VALUE(MID(H62,5,8))</f>
        <v>45703</v>
      </c>
      <c r="F62" s="2">
        <f>VALUE(MID(H62,15,5))</f>
        <v>0.45833333333333331</v>
      </c>
      <c r="G62">
        <v>105346</v>
      </c>
      <c r="H62" t="s">
        <v>91</v>
      </c>
      <c r="I62">
        <v>10097</v>
      </c>
      <c r="J62" t="s">
        <v>87</v>
      </c>
      <c r="K62" t="s">
        <v>11</v>
      </c>
      <c r="L62" t="s">
        <v>10</v>
      </c>
      <c r="M62" s="10">
        <v>2</v>
      </c>
      <c r="S62" t="s">
        <v>199</v>
      </c>
      <c r="W62">
        <f t="shared" si="0"/>
        <v>105383</v>
      </c>
      <c r="X62" t="str">
        <f t="shared" si="1"/>
        <v>mJB-OL-PL</v>
      </c>
      <c r="Y62" s="1">
        <f t="shared" si="2"/>
        <v>45703</v>
      </c>
      <c r="Z62" s="2">
        <f t="shared" si="3"/>
        <v>0.45833333333333331</v>
      </c>
      <c r="AA62">
        <f t="shared" si="4"/>
        <v>10097</v>
      </c>
      <c r="AB62" s="1" t="str">
        <f t="shared" si="5"/>
        <v>HSG Konstanz 2</v>
      </c>
      <c r="AC62" s="1" t="str">
        <f t="shared" si="6"/>
        <v>HSG Hanauerl.</v>
      </c>
      <c r="AD62">
        <f t="shared" si="7"/>
        <v>10136</v>
      </c>
      <c r="AE62">
        <v>1</v>
      </c>
    </row>
    <row r="63" spans="2:31" x14ac:dyDescent="0.35">
      <c r="B63" s="2" t="s">
        <v>69</v>
      </c>
      <c r="C63" s="3" t="s">
        <v>55</v>
      </c>
      <c r="D63" t="s">
        <v>57</v>
      </c>
      <c r="E63" s="1">
        <f>VALUE(MID(H63,5,8))</f>
        <v>45732</v>
      </c>
      <c r="F63" s="2">
        <f>VALUE(MID(H63,15,5))</f>
        <v>0.64583333333333337</v>
      </c>
      <c r="G63">
        <v>105247</v>
      </c>
      <c r="H63" t="s">
        <v>95</v>
      </c>
      <c r="I63">
        <v>10016</v>
      </c>
      <c r="J63" t="s">
        <v>25</v>
      </c>
      <c r="K63" t="s">
        <v>24</v>
      </c>
      <c r="L63" t="s">
        <v>10</v>
      </c>
      <c r="M63" s="10">
        <v>3</v>
      </c>
      <c r="S63" t="s">
        <v>181</v>
      </c>
      <c r="W63">
        <f t="shared" si="0"/>
        <v>105384</v>
      </c>
      <c r="X63" t="str">
        <f t="shared" si="1"/>
        <v>mJB-OL-PL</v>
      </c>
      <c r="Y63" s="1">
        <f t="shared" si="2"/>
        <v>45732</v>
      </c>
      <c r="Z63" s="2">
        <f t="shared" si="3"/>
        <v>0.64583333333333337</v>
      </c>
      <c r="AA63">
        <f t="shared" si="4"/>
        <v>10016</v>
      </c>
      <c r="AB63" s="1" t="str">
        <f t="shared" si="5"/>
        <v>SG JHA Baden</v>
      </c>
      <c r="AC63" s="1" t="str">
        <f t="shared" si="6"/>
        <v>SG Kenz/Herbol</v>
      </c>
      <c r="AD63">
        <f t="shared" si="7"/>
        <v>10285</v>
      </c>
      <c r="AE63">
        <v>1</v>
      </c>
    </row>
    <row r="64" spans="2:31" x14ac:dyDescent="0.35">
      <c r="B64" s="2" t="s">
        <v>69</v>
      </c>
      <c r="C64" s="8" t="s">
        <v>58</v>
      </c>
      <c r="D64" t="s">
        <v>57</v>
      </c>
      <c r="E64" s="1">
        <f>VALUE(MID(H64,5,8))</f>
        <v>45738</v>
      </c>
      <c r="F64" s="2">
        <f>VALUE(MID(H64,15,5))</f>
        <v>0.52083333333333337</v>
      </c>
      <c r="G64">
        <v>105354</v>
      </c>
      <c r="H64" t="s">
        <v>96</v>
      </c>
      <c r="I64">
        <v>10097</v>
      </c>
      <c r="J64" t="s">
        <v>87</v>
      </c>
      <c r="K64" t="s">
        <v>9</v>
      </c>
      <c r="L64" t="s">
        <v>10</v>
      </c>
      <c r="M64" s="10" t="s">
        <v>63</v>
      </c>
      <c r="S64" t="s">
        <v>199</v>
      </c>
      <c r="W64">
        <f t="shared" si="0"/>
        <v>105385</v>
      </c>
      <c r="X64" t="str">
        <f t="shared" si="1"/>
        <v>mJB-OL-PL</v>
      </c>
      <c r="Y64" s="1">
        <f t="shared" si="2"/>
        <v>45738</v>
      </c>
      <c r="Z64" s="2">
        <f t="shared" si="3"/>
        <v>0.52083333333333337</v>
      </c>
      <c r="AA64">
        <f t="shared" si="4"/>
        <v>10097</v>
      </c>
      <c r="AB64" s="1" t="str">
        <f t="shared" si="5"/>
        <v>HSG Konstanz 2</v>
      </c>
      <c r="AC64" s="1" t="str">
        <f t="shared" si="6"/>
        <v>SG Kapp/Stein</v>
      </c>
      <c r="AD64">
        <f t="shared" si="7"/>
        <v>10136</v>
      </c>
      <c r="AE64">
        <v>1</v>
      </c>
    </row>
    <row r="65" spans="2:31" x14ac:dyDescent="0.35">
      <c r="B65" s="2" t="s">
        <v>69</v>
      </c>
      <c r="C65" s="8" t="s">
        <v>58</v>
      </c>
      <c r="D65" t="s">
        <v>57</v>
      </c>
      <c r="E65" s="1">
        <f>VALUE(MID(H65,5,8))</f>
        <v>45738</v>
      </c>
      <c r="F65" s="2">
        <f>VALUE(MID(H65,15,5))</f>
        <v>0.625</v>
      </c>
      <c r="G65">
        <v>105352</v>
      </c>
      <c r="H65" t="s">
        <v>97</v>
      </c>
      <c r="I65">
        <v>10059</v>
      </c>
      <c r="J65" t="s">
        <v>24</v>
      </c>
      <c r="K65" t="s">
        <v>25</v>
      </c>
      <c r="L65" t="s">
        <v>10</v>
      </c>
      <c r="M65" s="10" t="s">
        <v>63</v>
      </c>
      <c r="S65" t="s">
        <v>192</v>
      </c>
      <c r="W65">
        <f t="shared" si="0"/>
        <v>105386</v>
      </c>
      <c r="X65" t="str">
        <f t="shared" si="1"/>
        <v>mJB-OL-PL</v>
      </c>
      <c r="Y65" s="1">
        <f t="shared" si="2"/>
        <v>45738</v>
      </c>
      <c r="Z65" s="2">
        <f t="shared" si="3"/>
        <v>0.625</v>
      </c>
      <c r="AA65">
        <f t="shared" si="4"/>
        <v>10059</v>
      </c>
      <c r="AB65" s="1" t="str">
        <f t="shared" si="5"/>
        <v>SG Kenz/Herbol</v>
      </c>
      <c r="AC65" s="1" t="str">
        <f t="shared" si="6"/>
        <v>SG JHA Baden</v>
      </c>
      <c r="AD65">
        <f t="shared" si="7"/>
        <v>10207</v>
      </c>
      <c r="AE65">
        <v>1</v>
      </c>
    </row>
    <row r="66" spans="2:31" x14ac:dyDescent="0.35">
      <c r="B66" s="2" t="s">
        <v>69</v>
      </c>
      <c r="C66" s="8" t="s">
        <v>58</v>
      </c>
      <c r="D66" t="s">
        <v>57</v>
      </c>
      <c r="E66" s="1">
        <v>45739</v>
      </c>
      <c r="F66" s="2">
        <v>0.70833333333333337</v>
      </c>
      <c r="G66">
        <v>105351</v>
      </c>
      <c r="H66" t="s">
        <v>99</v>
      </c>
      <c r="I66">
        <v>10066</v>
      </c>
      <c r="J66" t="s">
        <v>81</v>
      </c>
      <c r="K66" t="s">
        <v>11</v>
      </c>
      <c r="L66" t="s">
        <v>10</v>
      </c>
      <c r="M66" s="10" t="s">
        <v>63</v>
      </c>
      <c r="S66" t="s">
        <v>187</v>
      </c>
      <c r="W66">
        <f t="shared" si="0"/>
        <v>105387</v>
      </c>
      <c r="X66" t="str">
        <f t="shared" si="1"/>
        <v>mJB-OL-PL</v>
      </c>
      <c r="Y66" s="1">
        <f t="shared" si="2"/>
        <v>45739</v>
      </c>
      <c r="Z66" s="2">
        <f t="shared" si="3"/>
        <v>0.70833333333333337</v>
      </c>
      <c r="AA66">
        <f t="shared" si="4"/>
        <v>10066</v>
      </c>
      <c r="AB66" s="1" t="str">
        <f t="shared" si="5"/>
        <v>SG Könd/Tening</v>
      </c>
      <c r="AC66" s="1" t="str">
        <f t="shared" si="6"/>
        <v>HSG Hanauerl.</v>
      </c>
      <c r="AD66">
        <f t="shared" si="7"/>
        <v>10075</v>
      </c>
      <c r="AE66">
        <v>1</v>
      </c>
    </row>
    <row r="67" spans="2:31" x14ac:dyDescent="0.35">
      <c r="B67" s="2" t="s">
        <v>69</v>
      </c>
      <c r="C67" s="3" t="s">
        <v>55</v>
      </c>
      <c r="D67" t="s">
        <v>57</v>
      </c>
      <c r="E67" s="1">
        <f>VALUE(MID(H67,5,8))</f>
        <v>45745</v>
      </c>
      <c r="F67" s="2">
        <f>VALUE(MID(H67,15,5))</f>
        <v>0.625</v>
      </c>
      <c r="G67">
        <v>105253</v>
      </c>
      <c r="H67" t="s">
        <v>101</v>
      </c>
      <c r="I67">
        <v>10196</v>
      </c>
      <c r="J67" t="s">
        <v>9</v>
      </c>
      <c r="K67" t="s">
        <v>24</v>
      </c>
      <c r="L67" t="s">
        <v>10</v>
      </c>
      <c r="M67" s="10" t="s">
        <v>65</v>
      </c>
      <c r="S67" t="s">
        <v>179</v>
      </c>
      <c r="W67">
        <f t="shared" si="0"/>
        <v>105388</v>
      </c>
      <c r="X67" t="str">
        <f t="shared" si="1"/>
        <v>mJB-OL-PL</v>
      </c>
      <c r="Y67" s="1">
        <f t="shared" si="2"/>
        <v>45745</v>
      </c>
      <c r="Z67" s="2">
        <f t="shared" si="3"/>
        <v>0.625</v>
      </c>
      <c r="AA67">
        <f t="shared" si="4"/>
        <v>10196</v>
      </c>
      <c r="AB67" s="1" t="str">
        <f t="shared" si="5"/>
        <v>SG Kapp/Stein</v>
      </c>
      <c r="AC67" s="1" t="str">
        <f t="shared" si="6"/>
        <v>SG Kenz/Herbol</v>
      </c>
      <c r="AD67">
        <f t="shared" si="7"/>
        <v>10155</v>
      </c>
      <c r="AE67">
        <v>1</v>
      </c>
    </row>
    <row r="68" spans="2:31" x14ac:dyDescent="0.35">
      <c r="B68" s="2" t="s">
        <v>69</v>
      </c>
      <c r="C68" s="3" t="s">
        <v>55</v>
      </c>
      <c r="D68" t="s">
        <v>57</v>
      </c>
      <c r="E68" s="1">
        <f>VALUE(MID(H68,5,8))</f>
        <v>45745</v>
      </c>
      <c r="F68" s="2">
        <f>VALUE(MID(H68,15,5))</f>
        <v>0.72916666666666663</v>
      </c>
      <c r="G68">
        <v>105249</v>
      </c>
      <c r="H68" t="s">
        <v>103</v>
      </c>
      <c r="I68">
        <v>10016</v>
      </c>
      <c r="J68" t="s">
        <v>25</v>
      </c>
      <c r="K68" t="s">
        <v>81</v>
      </c>
      <c r="L68" t="s">
        <v>10</v>
      </c>
      <c r="M68" s="10" t="s">
        <v>65</v>
      </c>
      <c r="S68" t="s">
        <v>181</v>
      </c>
      <c r="W68">
        <f t="shared" si="0"/>
        <v>105389</v>
      </c>
      <c r="X68" t="str">
        <f t="shared" si="1"/>
        <v>mJB-OL-PL</v>
      </c>
      <c r="Y68" s="1">
        <f t="shared" si="2"/>
        <v>45745</v>
      </c>
      <c r="Z68" s="2">
        <f t="shared" si="3"/>
        <v>0.72916666666666663</v>
      </c>
      <c r="AA68">
        <f t="shared" si="4"/>
        <v>10016</v>
      </c>
      <c r="AB68" s="1" t="str">
        <f t="shared" si="5"/>
        <v>SG JHA Baden</v>
      </c>
      <c r="AC68" s="1" t="str">
        <f t="shared" si="6"/>
        <v>SG Könd/Tening</v>
      </c>
      <c r="AD68">
        <f t="shared" si="7"/>
        <v>10285</v>
      </c>
      <c r="AE68">
        <v>1</v>
      </c>
    </row>
    <row r="69" spans="2:31" x14ac:dyDescent="0.35">
      <c r="B69" s="2" t="s">
        <v>69</v>
      </c>
      <c r="C69" s="3" t="s">
        <v>55</v>
      </c>
      <c r="D69" t="s">
        <v>57</v>
      </c>
      <c r="E69" s="1">
        <v>45753</v>
      </c>
      <c r="F69" s="2">
        <v>0.60416666666666663</v>
      </c>
      <c r="G69">
        <v>105254</v>
      </c>
      <c r="H69" t="s">
        <v>104</v>
      </c>
      <c r="I69">
        <v>10116</v>
      </c>
      <c r="J69" t="s">
        <v>11</v>
      </c>
      <c r="K69" t="s">
        <v>87</v>
      </c>
      <c r="L69" t="s">
        <v>10</v>
      </c>
      <c r="M69" s="10" t="s">
        <v>65</v>
      </c>
      <c r="S69" t="s">
        <v>176</v>
      </c>
      <c r="W69">
        <f t="shared" si="0"/>
        <v>105390</v>
      </c>
      <c r="X69" t="str">
        <f t="shared" si="1"/>
        <v>mJB-OL-PL</v>
      </c>
      <c r="Y69" s="1">
        <f t="shared" si="2"/>
        <v>45753</v>
      </c>
      <c r="Z69" s="2">
        <f t="shared" si="3"/>
        <v>0.60416666666666663</v>
      </c>
      <c r="AA69">
        <f t="shared" si="4"/>
        <v>10116</v>
      </c>
      <c r="AB69" s="1" t="str">
        <f t="shared" si="5"/>
        <v>HSG Hanauerl.</v>
      </c>
      <c r="AC69" s="1" t="str">
        <f t="shared" si="6"/>
        <v>HSG Konstanz 2</v>
      </c>
      <c r="AD69">
        <f t="shared" si="7"/>
        <v>10251</v>
      </c>
      <c r="AE69">
        <v>1</v>
      </c>
    </row>
    <row r="70" spans="2:31" x14ac:dyDescent="0.35">
      <c r="B70" s="2"/>
      <c r="C70" s="3"/>
      <c r="E70" s="1"/>
      <c r="F70" s="2"/>
      <c r="M70" s="10"/>
      <c r="Y70" s="1"/>
      <c r="Z70" s="2"/>
      <c r="AB70" s="1"/>
      <c r="AC70" s="1"/>
    </row>
    <row r="71" spans="2:31" x14ac:dyDescent="0.35">
      <c r="B71" s="2"/>
      <c r="C71" s="3"/>
      <c r="E71" s="1"/>
      <c r="F71" s="2"/>
      <c r="M71" s="10"/>
    </row>
    <row r="72" spans="2:31" x14ac:dyDescent="0.35">
      <c r="B72" s="2"/>
      <c r="C72" s="3"/>
      <c r="E72" s="1"/>
      <c r="F72" s="2"/>
      <c r="M72" s="10"/>
    </row>
    <row r="73" spans="2:31" x14ac:dyDescent="0.35">
      <c r="B73" s="2"/>
      <c r="C73" s="3"/>
      <c r="E73" s="1"/>
      <c r="F73" s="2"/>
      <c r="M73" s="10"/>
    </row>
    <row r="74" spans="2:31" x14ac:dyDescent="0.35">
      <c r="B74" t="s">
        <v>183</v>
      </c>
      <c r="E74" s="21">
        <v>45556</v>
      </c>
      <c r="F74" s="15">
        <v>0.67708333333333337</v>
      </c>
      <c r="G74">
        <v>105301</v>
      </c>
      <c r="I74">
        <v>10054</v>
      </c>
      <c r="J74" t="s">
        <v>27</v>
      </c>
      <c r="K74" t="s">
        <v>24</v>
      </c>
      <c r="L74">
        <v>41</v>
      </c>
      <c r="M74">
        <v>12</v>
      </c>
      <c r="N74">
        <v>21</v>
      </c>
      <c r="O74">
        <v>3</v>
      </c>
      <c r="P74">
        <v>2</v>
      </c>
      <c r="Q74">
        <v>0</v>
      </c>
      <c r="S74" t="s">
        <v>184</v>
      </c>
      <c r="T74">
        <v>1</v>
      </c>
      <c r="U74" t="s">
        <v>185</v>
      </c>
      <c r="V74" t="s">
        <v>186</v>
      </c>
    </row>
    <row r="75" spans="2:31" x14ac:dyDescent="0.35">
      <c r="B75" t="s">
        <v>175</v>
      </c>
      <c r="E75" s="21">
        <v>45563</v>
      </c>
      <c r="F75" s="15">
        <v>0.51041666666666663</v>
      </c>
      <c r="G75">
        <v>105202</v>
      </c>
      <c r="I75">
        <v>10045</v>
      </c>
      <c r="J75" t="s">
        <v>11</v>
      </c>
      <c r="K75" t="s">
        <v>73</v>
      </c>
      <c r="L75">
        <v>28</v>
      </c>
      <c r="M75">
        <v>34</v>
      </c>
      <c r="N75">
        <v>17</v>
      </c>
      <c r="O75">
        <v>17</v>
      </c>
      <c r="P75">
        <v>0</v>
      </c>
      <c r="Q75">
        <v>2</v>
      </c>
      <c r="S75" t="s">
        <v>176</v>
      </c>
    </row>
    <row r="76" spans="2:31" x14ac:dyDescent="0.35">
      <c r="B76" t="s">
        <v>175</v>
      </c>
      <c r="E76" s="21">
        <v>45563</v>
      </c>
      <c r="F76" s="15">
        <v>0.59375</v>
      </c>
      <c r="G76">
        <v>105201</v>
      </c>
      <c r="I76">
        <v>10022</v>
      </c>
      <c r="J76" t="s">
        <v>77</v>
      </c>
      <c r="K76" t="s">
        <v>9</v>
      </c>
      <c r="L76">
        <v>35</v>
      </c>
      <c r="M76">
        <v>33</v>
      </c>
      <c r="N76">
        <v>20</v>
      </c>
      <c r="O76">
        <v>18</v>
      </c>
      <c r="P76">
        <v>2</v>
      </c>
      <c r="Q76">
        <v>0</v>
      </c>
      <c r="S76" t="s">
        <v>177</v>
      </c>
    </row>
    <row r="77" spans="2:31" x14ac:dyDescent="0.35">
      <c r="B77" t="s">
        <v>183</v>
      </c>
      <c r="E77" s="21">
        <v>45563</v>
      </c>
      <c r="F77" s="15">
        <v>0.60416666666666663</v>
      </c>
      <c r="G77">
        <v>105302</v>
      </c>
      <c r="I77">
        <v>10066</v>
      </c>
      <c r="J77" t="s">
        <v>81</v>
      </c>
      <c r="K77" t="s">
        <v>82</v>
      </c>
      <c r="L77">
        <v>29</v>
      </c>
      <c r="M77">
        <v>23</v>
      </c>
      <c r="N77">
        <v>14</v>
      </c>
      <c r="O77">
        <v>12</v>
      </c>
      <c r="P77">
        <v>2</v>
      </c>
      <c r="Q77">
        <v>0</v>
      </c>
      <c r="S77" t="s">
        <v>187</v>
      </c>
      <c r="T77">
        <v>1</v>
      </c>
      <c r="U77" t="s">
        <v>188</v>
      </c>
      <c r="V77" t="s">
        <v>189</v>
      </c>
    </row>
    <row r="78" spans="2:31" x14ac:dyDescent="0.35">
      <c r="B78" t="s">
        <v>175</v>
      </c>
      <c r="E78" s="21">
        <v>45564</v>
      </c>
      <c r="F78" s="15">
        <v>0.625</v>
      </c>
      <c r="G78">
        <v>105203</v>
      </c>
      <c r="I78">
        <v>10081</v>
      </c>
      <c r="J78" t="s">
        <v>75</v>
      </c>
      <c r="K78" t="s">
        <v>25</v>
      </c>
      <c r="L78">
        <v>26</v>
      </c>
      <c r="M78">
        <v>26</v>
      </c>
      <c r="N78">
        <v>13</v>
      </c>
      <c r="O78">
        <v>10</v>
      </c>
      <c r="P78">
        <v>1</v>
      </c>
      <c r="Q78">
        <v>1</v>
      </c>
      <c r="S78" t="s">
        <v>178</v>
      </c>
    </row>
    <row r="79" spans="2:31" x14ac:dyDescent="0.35">
      <c r="B79" t="s">
        <v>183</v>
      </c>
      <c r="E79" s="21">
        <v>45564</v>
      </c>
      <c r="F79" s="15">
        <v>0.65277777777777779</v>
      </c>
      <c r="G79">
        <v>105303</v>
      </c>
      <c r="I79">
        <v>10067</v>
      </c>
      <c r="J79" t="s">
        <v>19</v>
      </c>
      <c r="K79" t="s">
        <v>87</v>
      </c>
      <c r="L79">
        <v>27</v>
      </c>
      <c r="M79">
        <v>15</v>
      </c>
      <c r="N79">
        <v>11</v>
      </c>
      <c r="O79">
        <v>6</v>
      </c>
      <c r="P79">
        <v>2</v>
      </c>
      <c r="Q79">
        <v>0</v>
      </c>
      <c r="S79" t="s">
        <v>190</v>
      </c>
      <c r="T79">
        <v>1</v>
      </c>
      <c r="U79">
        <v>33</v>
      </c>
      <c r="V79" t="s">
        <v>191</v>
      </c>
    </row>
    <row r="80" spans="2:31" x14ac:dyDescent="0.35">
      <c r="B80" t="s">
        <v>175</v>
      </c>
      <c r="E80" s="21">
        <v>45571</v>
      </c>
      <c r="F80" s="15">
        <v>0.54166666666666663</v>
      </c>
      <c r="G80">
        <v>105206</v>
      </c>
      <c r="I80">
        <v>10003</v>
      </c>
      <c r="J80" t="s">
        <v>77</v>
      </c>
      <c r="K80" t="s">
        <v>25</v>
      </c>
      <c r="L80">
        <v>28</v>
      </c>
      <c r="M80">
        <v>32</v>
      </c>
      <c r="N80">
        <v>16</v>
      </c>
      <c r="O80">
        <v>16</v>
      </c>
      <c r="P80">
        <v>0</v>
      </c>
      <c r="Q80">
        <v>2</v>
      </c>
      <c r="S80" t="s">
        <v>177</v>
      </c>
    </row>
    <row r="81" spans="2:22" x14ac:dyDescent="0.35">
      <c r="B81" t="s">
        <v>183</v>
      </c>
      <c r="E81" s="21">
        <v>45571</v>
      </c>
      <c r="F81" s="15">
        <v>0.67708333333333337</v>
      </c>
      <c r="G81">
        <v>105305</v>
      </c>
      <c r="I81">
        <v>10054</v>
      </c>
      <c r="J81" t="s">
        <v>27</v>
      </c>
      <c r="K81" t="s">
        <v>87</v>
      </c>
      <c r="L81">
        <v>45</v>
      </c>
      <c r="M81">
        <v>25</v>
      </c>
      <c r="N81">
        <v>25</v>
      </c>
      <c r="O81">
        <v>12</v>
      </c>
      <c r="P81">
        <v>2</v>
      </c>
      <c r="Q81">
        <v>0</v>
      </c>
      <c r="S81" t="s">
        <v>184</v>
      </c>
      <c r="T81">
        <v>1</v>
      </c>
      <c r="U81" t="s">
        <v>195</v>
      </c>
      <c r="V81" t="s">
        <v>196</v>
      </c>
    </row>
    <row r="82" spans="2:22" x14ac:dyDescent="0.35">
      <c r="B82" t="s">
        <v>175</v>
      </c>
      <c r="E82" s="21">
        <v>45577</v>
      </c>
      <c r="F82" s="15">
        <v>0.60416666666666663</v>
      </c>
      <c r="G82">
        <v>105207</v>
      </c>
      <c r="I82">
        <v>10045</v>
      </c>
      <c r="J82" t="s">
        <v>11</v>
      </c>
      <c r="K82" t="s">
        <v>77</v>
      </c>
      <c r="L82">
        <v>22</v>
      </c>
      <c r="M82">
        <v>24</v>
      </c>
      <c r="N82">
        <v>12</v>
      </c>
      <c r="O82">
        <v>10</v>
      </c>
      <c r="P82">
        <v>0</v>
      </c>
      <c r="Q82">
        <v>2</v>
      </c>
      <c r="S82" t="s">
        <v>176</v>
      </c>
    </row>
    <row r="83" spans="2:22" x14ac:dyDescent="0.35">
      <c r="B83" t="s">
        <v>183</v>
      </c>
      <c r="E83" s="21">
        <v>45578</v>
      </c>
      <c r="F83" s="15">
        <v>0.58333333333333337</v>
      </c>
      <c r="G83">
        <v>105308</v>
      </c>
      <c r="I83">
        <v>10066</v>
      </c>
      <c r="J83" t="s">
        <v>81</v>
      </c>
      <c r="K83" t="s">
        <v>27</v>
      </c>
      <c r="L83">
        <v>17</v>
      </c>
      <c r="M83">
        <v>22</v>
      </c>
      <c r="N83">
        <v>8</v>
      </c>
      <c r="O83">
        <v>13</v>
      </c>
      <c r="P83">
        <v>0</v>
      </c>
      <c r="Q83">
        <v>2</v>
      </c>
      <c r="S83" t="s">
        <v>187</v>
      </c>
      <c r="T83">
        <v>1</v>
      </c>
      <c r="U83">
        <v>38</v>
      </c>
      <c r="V83" t="s">
        <v>197</v>
      </c>
    </row>
    <row r="84" spans="2:22" x14ac:dyDescent="0.35">
      <c r="B84" t="s">
        <v>175</v>
      </c>
      <c r="E84" s="21">
        <v>45578</v>
      </c>
      <c r="F84" s="15">
        <v>0.6875</v>
      </c>
      <c r="G84">
        <v>105209</v>
      </c>
      <c r="I84">
        <v>10007</v>
      </c>
      <c r="J84" t="s">
        <v>9</v>
      </c>
      <c r="K84" t="s">
        <v>75</v>
      </c>
      <c r="L84">
        <v>30</v>
      </c>
      <c r="M84">
        <v>32</v>
      </c>
      <c r="N84">
        <v>11</v>
      </c>
      <c r="O84">
        <v>18</v>
      </c>
      <c r="P84">
        <v>0</v>
      </c>
      <c r="Q84">
        <v>2</v>
      </c>
      <c r="S84" t="s">
        <v>179</v>
      </c>
    </row>
    <row r="85" spans="2:22" x14ac:dyDescent="0.35">
      <c r="B85" t="s">
        <v>183</v>
      </c>
      <c r="E85" s="21">
        <v>45578</v>
      </c>
      <c r="F85" s="15">
        <v>0.70138888888888884</v>
      </c>
      <c r="G85">
        <v>105309</v>
      </c>
      <c r="I85">
        <v>10067</v>
      </c>
      <c r="J85" t="s">
        <v>19</v>
      </c>
      <c r="K85" t="s">
        <v>24</v>
      </c>
      <c r="L85">
        <v>28</v>
      </c>
      <c r="M85">
        <v>24</v>
      </c>
      <c r="N85">
        <v>14</v>
      </c>
      <c r="O85">
        <v>9</v>
      </c>
      <c r="P85">
        <v>2</v>
      </c>
      <c r="Q85">
        <v>0</v>
      </c>
      <c r="S85" t="s">
        <v>190</v>
      </c>
      <c r="T85">
        <v>1</v>
      </c>
      <c r="V85" t="s">
        <v>198</v>
      </c>
    </row>
    <row r="86" spans="2:22" x14ac:dyDescent="0.35">
      <c r="B86" t="s">
        <v>175</v>
      </c>
      <c r="E86" s="21">
        <v>45578</v>
      </c>
      <c r="F86" s="15">
        <v>0.70833333333333337</v>
      </c>
      <c r="G86">
        <v>105208</v>
      </c>
      <c r="I86">
        <v>10016</v>
      </c>
      <c r="J86" t="s">
        <v>25</v>
      </c>
      <c r="K86" t="s">
        <v>73</v>
      </c>
      <c r="L86">
        <v>27</v>
      </c>
      <c r="M86">
        <v>35</v>
      </c>
      <c r="N86">
        <v>9</v>
      </c>
      <c r="O86">
        <v>18</v>
      </c>
      <c r="P86">
        <v>0</v>
      </c>
      <c r="Q86">
        <v>2</v>
      </c>
      <c r="S86" t="s">
        <v>181</v>
      </c>
    </row>
    <row r="87" spans="2:22" x14ac:dyDescent="0.35">
      <c r="B87" t="s">
        <v>183</v>
      </c>
      <c r="E87" s="21">
        <v>45580</v>
      </c>
      <c r="F87" s="15">
        <v>0.79166666666666663</v>
      </c>
      <c r="G87">
        <v>105307</v>
      </c>
      <c r="I87">
        <v>10106</v>
      </c>
      <c r="J87" t="s">
        <v>87</v>
      </c>
      <c r="K87" t="s">
        <v>82</v>
      </c>
      <c r="L87">
        <v>28</v>
      </c>
      <c r="M87">
        <v>33</v>
      </c>
      <c r="N87">
        <v>11</v>
      </c>
      <c r="O87">
        <v>13</v>
      </c>
      <c r="P87">
        <v>0</v>
      </c>
      <c r="Q87">
        <v>2</v>
      </c>
      <c r="S87" t="s">
        <v>199</v>
      </c>
      <c r="T87">
        <v>1</v>
      </c>
      <c r="U87" t="s">
        <v>200</v>
      </c>
      <c r="V87" t="s">
        <v>201</v>
      </c>
    </row>
    <row r="88" spans="2:22" x14ac:dyDescent="0.35">
      <c r="B88" t="s">
        <v>183</v>
      </c>
      <c r="E88" s="21">
        <v>45585</v>
      </c>
      <c r="F88" s="15">
        <v>0.625</v>
      </c>
      <c r="G88">
        <v>105312</v>
      </c>
      <c r="I88">
        <v>10066</v>
      </c>
      <c r="J88" t="s">
        <v>81</v>
      </c>
      <c r="K88" t="s">
        <v>19</v>
      </c>
      <c r="L88">
        <v>23</v>
      </c>
      <c r="M88">
        <v>30</v>
      </c>
      <c r="N88">
        <v>14</v>
      </c>
      <c r="O88">
        <v>15</v>
      </c>
      <c r="P88">
        <v>0</v>
      </c>
      <c r="Q88">
        <v>2</v>
      </c>
      <c r="S88" t="s">
        <v>187</v>
      </c>
      <c r="T88">
        <v>1</v>
      </c>
      <c r="U88" t="s">
        <v>206</v>
      </c>
      <c r="V88" t="s">
        <v>207</v>
      </c>
    </row>
    <row r="89" spans="2:22" x14ac:dyDescent="0.35">
      <c r="B89" t="s">
        <v>183</v>
      </c>
      <c r="E89" s="21">
        <v>45591</v>
      </c>
      <c r="F89" s="15">
        <v>0.54166666666666663</v>
      </c>
      <c r="G89">
        <v>105322</v>
      </c>
      <c r="I89">
        <v>10059</v>
      </c>
      <c r="J89" t="s">
        <v>24</v>
      </c>
      <c r="K89" t="s">
        <v>19</v>
      </c>
      <c r="L89">
        <v>19</v>
      </c>
      <c r="M89">
        <v>26</v>
      </c>
      <c r="N89">
        <v>10</v>
      </c>
      <c r="O89">
        <v>11</v>
      </c>
      <c r="P89">
        <v>0</v>
      </c>
      <c r="Q89">
        <v>2</v>
      </c>
      <c r="S89" t="s">
        <v>192</v>
      </c>
      <c r="T89">
        <v>1</v>
      </c>
      <c r="U89">
        <v>44</v>
      </c>
      <c r="V89" t="s">
        <v>208</v>
      </c>
    </row>
    <row r="90" spans="2:22" x14ac:dyDescent="0.35">
      <c r="B90" t="s">
        <v>183</v>
      </c>
      <c r="E90" s="21">
        <v>45592</v>
      </c>
      <c r="F90" s="15">
        <v>0.66666666666666663</v>
      </c>
      <c r="G90">
        <v>105323</v>
      </c>
      <c r="I90">
        <v>10054</v>
      </c>
      <c r="J90" t="s">
        <v>27</v>
      </c>
      <c r="K90" t="s">
        <v>81</v>
      </c>
      <c r="L90">
        <v>29</v>
      </c>
      <c r="M90">
        <v>25</v>
      </c>
      <c r="N90">
        <v>18</v>
      </c>
      <c r="O90">
        <v>10</v>
      </c>
      <c r="P90">
        <v>2</v>
      </c>
      <c r="Q90">
        <v>0</v>
      </c>
      <c r="S90" t="s">
        <v>184</v>
      </c>
      <c r="T90">
        <v>1</v>
      </c>
      <c r="U90" t="s">
        <v>209</v>
      </c>
      <c r="V90" t="s">
        <v>210</v>
      </c>
    </row>
    <row r="91" spans="2:22" x14ac:dyDescent="0.35">
      <c r="B91" t="s">
        <v>183</v>
      </c>
      <c r="E91" s="21">
        <v>45605</v>
      </c>
      <c r="F91" s="15">
        <v>0.67708333333333337</v>
      </c>
      <c r="G91">
        <v>105313</v>
      </c>
      <c r="I91">
        <v>10058</v>
      </c>
      <c r="J91" t="s">
        <v>24</v>
      </c>
      <c r="K91" t="s">
        <v>82</v>
      </c>
      <c r="L91">
        <v>17</v>
      </c>
      <c r="M91">
        <v>28</v>
      </c>
      <c r="N91">
        <v>12</v>
      </c>
      <c r="O91">
        <v>14</v>
      </c>
      <c r="P91">
        <v>0</v>
      </c>
      <c r="Q91">
        <v>2</v>
      </c>
      <c r="S91" t="s">
        <v>192</v>
      </c>
      <c r="T91">
        <v>1</v>
      </c>
      <c r="U91" t="s">
        <v>193</v>
      </c>
      <c r="V91" t="s">
        <v>212</v>
      </c>
    </row>
    <row r="92" spans="2:22" x14ac:dyDescent="0.35">
      <c r="B92" t="s">
        <v>175</v>
      </c>
      <c r="E92" s="21">
        <v>45606</v>
      </c>
      <c r="F92" s="15">
        <v>0.63541666666666663</v>
      </c>
      <c r="G92">
        <v>105213</v>
      </c>
      <c r="I92">
        <v>10005</v>
      </c>
      <c r="J92" t="s">
        <v>9</v>
      </c>
      <c r="K92" t="s">
        <v>73</v>
      </c>
      <c r="L92">
        <v>29</v>
      </c>
      <c r="M92">
        <v>34</v>
      </c>
      <c r="N92">
        <v>15</v>
      </c>
      <c r="O92">
        <v>15</v>
      </c>
      <c r="P92">
        <v>0</v>
      </c>
      <c r="Q92">
        <v>2</v>
      </c>
      <c r="S92" t="s">
        <v>179</v>
      </c>
    </row>
    <row r="93" spans="2:22" x14ac:dyDescent="0.35">
      <c r="B93" t="s">
        <v>175</v>
      </c>
      <c r="E93" s="21">
        <v>45612</v>
      </c>
      <c r="F93" s="15">
        <v>0.55555555555555558</v>
      </c>
      <c r="G93">
        <v>105228</v>
      </c>
      <c r="I93">
        <v>10032</v>
      </c>
      <c r="J93" t="s">
        <v>73</v>
      </c>
      <c r="K93" t="s">
        <v>9</v>
      </c>
      <c r="L93">
        <v>29</v>
      </c>
      <c r="M93">
        <v>27</v>
      </c>
      <c r="N93">
        <v>11</v>
      </c>
      <c r="O93">
        <v>13</v>
      </c>
      <c r="P93">
        <v>2</v>
      </c>
      <c r="Q93">
        <v>0</v>
      </c>
      <c r="S93" t="s">
        <v>180</v>
      </c>
    </row>
    <row r="94" spans="2:22" x14ac:dyDescent="0.35">
      <c r="B94" t="s">
        <v>183</v>
      </c>
      <c r="E94" s="21">
        <v>45612</v>
      </c>
      <c r="F94" s="15">
        <v>0.72916666666666663</v>
      </c>
      <c r="G94">
        <v>105316</v>
      </c>
      <c r="I94">
        <v>10106</v>
      </c>
      <c r="J94" t="s">
        <v>82</v>
      </c>
      <c r="K94" t="s">
        <v>24</v>
      </c>
      <c r="L94">
        <v>18</v>
      </c>
      <c r="M94">
        <v>21</v>
      </c>
      <c r="N94">
        <v>6</v>
      </c>
      <c r="O94">
        <v>4</v>
      </c>
      <c r="P94">
        <v>0</v>
      </c>
      <c r="Q94">
        <v>2</v>
      </c>
      <c r="S94" t="s">
        <v>203</v>
      </c>
      <c r="T94">
        <v>1</v>
      </c>
      <c r="U94" t="s">
        <v>204</v>
      </c>
      <c r="V94" t="s">
        <v>215</v>
      </c>
    </row>
    <row r="95" spans="2:22" x14ac:dyDescent="0.35">
      <c r="B95" t="s">
        <v>175</v>
      </c>
      <c r="E95" s="21">
        <v>45619</v>
      </c>
      <c r="F95" s="15">
        <v>0.51041666666666663</v>
      </c>
      <c r="G95">
        <v>105227</v>
      </c>
      <c r="I95">
        <v>10045</v>
      </c>
      <c r="J95" t="s">
        <v>11</v>
      </c>
      <c r="K95" t="s">
        <v>75</v>
      </c>
      <c r="L95">
        <v>32</v>
      </c>
      <c r="M95">
        <v>29</v>
      </c>
      <c r="N95">
        <v>13</v>
      </c>
      <c r="O95">
        <v>11</v>
      </c>
      <c r="P95">
        <v>2</v>
      </c>
      <c r="Q95">
        <v>0</v>
      </c>
      <c r="S95" t="s">
        <v>176</v>
      </c>
    </row>
    <row r="96" spans="2:22" x14ac:dyDescent="0.35">
      <c r="B96" t="s">
        <v>183</v>
      </c>
      <c r="E96" s="21">
        <v>45620</v>
      </c>
      <c r="F96" s="15">
        <v>0.70138888888888884</v>
      </c>
      <c r="G96">
        <v>105321</v>
      </c>
      <c r="I96">
        <v>10067</v>
      </c>
      <c r="J96" t="s">
        <v>19</v>
      </c>
      <c r="K96" t="s">
        <v>81</v>
      </c>
      <c r="L96">
        <v>28</v>
      </c>
      <c r="M96">
        <v>24</v>
      </c>
      <c r="N96">
        <v>13</v>
      </c>
      <c r="O96">
        <v>9</v>
      </c>
      <c r="P96">
        <v>2</v>
      </c>
      <c r="Q96">
        <v>0</v>
      </c>
      <c r="S96" t="s">
        <v>190</v>
      </c>
      <c r="T96">
        <v>1</v>
      </c>
      <c r="V96" t="s">
        <v>222</v>
      </c>
    </row>
    <row r="97" spans="2:22" x14ac:dyDescent="0.35">
      <c r="B97" t="s">
        <v>175</v>
      </c>
      <c r="E97" s="21">
        <v>45626</v>
      </c>
      <c r="F97" s="15">
        <v>0.5</v>
      </c>
      <c r="G97">
        <v>105224</v>
      </c>
      <c r="I97">
        <v>10081</v>
      </c>
      <c r="J97" t="s">
        <v>75</v>
      </c>
      <c r="K97" t="s">
        <v>9</v>
      </c>
      <c r="L97">
        <v>30</v>
      </c>
      <c r="M97">
        <v>27</v>
      </c>
      <c r="N97">
        <v>16</v>
      </c>
      <c r="O97">
        <v>15</v>
      </c>
      <c r="P97">
        <v>2</v>
      </c>
      <c r="Q97">
        <v>0</v>
      </c>
      <c r="S97" t="s">
        <v>178</v>
      </c>
    </row>
    <row r="98" spans="2:22" x14ac:dyDescent="0.35">
      <c r="B98" t="s">
        <v>175</v>
      </c>
      <c r="E98" s="21">
        <v>45626</v>
      </c>
      <c r="F98" s="15">
        <v>0.59375</v>
      </c>
      <c r="G98">
        <v>105222</v>
      </c>
      <c r="I98">
        <v>10022</v>
      </c>
      <c r="J98" t="s">
        <v>77</v>
      </c>
      <c r="K98" t="s">
        <v>11</v>
      </c>
      <c r="L98">
        <v>35</v>
      </c>
      <c r="M98">
        <v>28</v>
      </c>
      <c r="N98">
        <v>16</v>
      </c>
      <c r="O98">
        <v>12</v>
      </c>
      <c r="P98">
        <v>2</v>
      </c>
      <c r="Q98">
        <v>0</v>
      </c>
      <c r="S98" t="s">
        <v>177</v>
      </c>
    </row>
    <row r="99" spans="2:22" x14ac:dyDescent="0.35">
      <c r="B99" t="s">
        <v>183</v>
      </c>
      <c r="E99" s="21">
        <v>45626</v>
      </c>
      <c r="F99" s="15">
        <v>0.72916666666666663</v>
      </c>
      <c r="G99">
        <v>105324</v>
      </c>
      <c r="I99">
        <v>10106</v>
      </c>
      <c r="J99" t="s">
        <v>82</v>
      </c>
      <c r="K99" t="s">
        <v>87</v>
      </c>
      <c r="L99">
        <v>34</v>
      </c>
      <c r="M99">
        <v>26</v>
      </c>
      <c r="N99">
        <v>17</v>
      </c>
      <c r="O99">
        <v>12</v>
      </c>
      <c r="P99">
        <v>2</v>
      </c>
      <c r="Q99">
        <v>0</v>
      </c>
      <c r="S99" t="s">
        <v>203</v>
      </c>
      <c r="T99">
        <v>1</v>
      </c>
      <c r="U99">
        <v>91</v>
      </c>
      <c r="V99" t="s">
        <v>223</v>
      </c>
    </row>
    <row r="100" spans="2:22" x14ac:dyDescent="0.35">
      <c r="B100" t="s">
        <v>175</v>
      </c>
      <c r="E100" s="21">
        <v>45627</v>
      </c>
      <c r="F100" s="15">
        <v>0.70833333333333337</v>
      </c>
      <c r="G100">
        <v>105223</v>
      </c>
      <c r="I100">
        <v>10032</v>
      </c>
      <c r="J100" t="s">
        <v>73</v>
      </c>
      <c r="K100" t="s">
        <v>25</v>
      </c>
      <c r="L100">
        <v>27</v>
      </c>
      <c r="M100">
        <v>27</v>
      </c>
      <c r="N100">
        <v>0</v>
      </c>
      <c r="O100">
        <v>0</v>
      </c>
      <c r="P100">
        <v>1</v>
      </c>
      <c r="Q100">
        <v>1</v>
      </c>
      <c r="S100" t="s">
        <v>180</v>
      </c>
    </row>
    <row r="101" spans="2:22" x14ac:dyDescent="0.35">
      <c r="B101" t="s">
        <v>175</v>
      </c>
      <c r="E101" s="21">
        <v>45633</v>
      </c>
      <c r="F101" s="15">
        <v>0.5</v>
      </c>
      <c r="G101">
        <v>105221</v>
      </c>
      <c r="I101">
        <v>10023</v>
      </c>
      <c r="J101" t="s">
        <v>25</v>
      </c>
      <c r="K101" t="s">
        <v>77</v>
      </c>
      <c r="L101">
        <v>28</v>
      </c>
      <c r="M101">
        <v>32</v>
      </c>
      <c r="N101">
        <v>16</v>
      </c>
      <c r="O101">
        <v>14</v>
      </c>
      <c r="P101">
        <v>0</v>
      </c>
      <c r="Q101">
        <v>2</v>
      </c>
      <c r="S101" t="s">
        <v>181</v>
      </c>
    </row>
    <row r="102" spans="2:22" x14ac:dyDescent="0.35">
      <c r="B102" t="s">
        <v>183</v>
      </c>
      <c r="E102" s="21">
        <v>45634</v>
      </c>
      <c r="F102" s="15">
        <v>0.63541666666666663</v>
      </c>
      <c r="G102">
        <v>105325</v>
      </c>
      <c r="I102">
        <v>10097</v>
      </c>
      <c r="J102" t="s">
        <v>87</v>
      </c>
      <c r="K102" t="s">
        <v>27</v>
      </c>
      <c r="L102">
        <v>21</v>
      </c>
      <c r="M102">
        <v>48</v>
      </c>
      <c r="N102">
        <v>11</v>
      </c>
      <c r="O102">
        <v>20</v>
      </c>
      <c r="P102">
        <v>0</v>
      </c>
      <c r="Q102">
        <v>2</v>
      </c>
      <c r="S102" t="s">
        <v>199</v>
      </c>
      <c r="T102">
        <v>1</v>
      </c>
      <c r="U102">
        <v>94</v>
      </c>
      <c r="V102" t="s">
        <v>228</v>
      </c>
    </row>
    <row r="103" spans="2:22" x14ac:dyDescent="0.35">
      <c r="B103" t="s">
        <v>183</v>
      </c>
      <c r="E103" s="21">
        <v>45640</v>
      </c>
      <c r="F103" s="15">
        <v>0.45833333333333331</v>
      </c>
      <c r="G103">
        <v>105328</v>
      </c>
      <c r="I103">
        <v>10097</v>
      </c>
      <c r="J103" t="s">
        <v>87</v>
      </c>
      <c r="K103" t="s">
        <v>19</v>
      </c>
      <c r="L103">
        <v>23</v>
      </c>
      <c r="M103">
        <v>34</v>
      </c>
      <c r="N103">
        <v>13</v>
      </c>
      <c r="O103">
        <v>15</v>
      </c>
      <c r="P103">
        <v>0</v>
      </c>
      <c r="Q103">
        <v>2</v>
      </c>
      <c r="S103" t="s">
        <v>199</v>
      </c>
      <c r="T103">
        <v>1</v>
      </c>
      <c r="U103" t="s">
        <v>231</v>
      </c>
      <c r="V103" t="s">
        <v>232</v>
      </c>
    </row>
    <row r="104" spans="2:22" x14ac:dyDescent="0.35">
      <c r="B104" t="s">
        <v>183</v>
      </c>
      <c r="E104" s="21">
        <v>45640</v>
      </c>
      <c r="F104" s="15">
        <v>0.63541666666666663</v>
      </c>
      <c r="G104">
        <v>105329</v>
      </c>
      <c r="I104">
        <v>10058</v>
      </c>
      <c r="J104" t="s">
        <v>24</v>
      </c>
      <c r="K104" t="s">
        <v>27</v>
      </c>
      <c r="L104">
        <v>25</v>
      </c>
      <c r="M104">
        <v>47</v>
      </c>
      <c r="N104">
        <v>12</v>
      </c>
      <c r="O104">
        <v>27</v>
      </c>
      <c r="P104">
        <v>0</v>
      </c>
      <c r="Q104">
        <v>2</v>
      </c>
      <c r="S104" t="s">
        <v>192</v>
      </c>
      <c r="T104">
        <v>1</v>
      </c>
      <c r="U104" t="s">
        <v>233</v>
      </c>
      <c r="V104" t="s">
        <v>234</v>
      </c>
    </row>
    <row r="105" spans="2:22" x14ac:dyDescent="0.35">
      <c r="B105" t="s">
        <v>175</v>
      </c>
      <c r="E105" s="21">
        <v>45640</v>
      </c>
      <c r="F105" s="15">
        <v>0.68055555555555558</v>
      </c>
      <c r="G105">
        <v>105217</v>
      </c>
      <c r="I105">
        <v>10032</v>
      </c>
      <c r="J105" t="s">
        <v>73</v>
      </c>
      <c r="K105" t="s">
        <v>11</v>
      </c>
      <c r="L105">
        <v>38</v>
      </c>
      <c r="M105">
        <v>35</v>
      </c>
      <c r="N105">
        <v>18</v>
      </c>
      <c r="O105">
        <v>17</v>
      </c>
      <c r="P105">
        <v>2</v>
      </c>
      <c r="Q105">
        <v>0</v>
      </c>
      <c r="S105" t="s">
        <v>180</v>
      </c>
    </row>
    <row r="106" spans="2:22" x14ac:dyDescent="0.35">
      <c r="B106" t="s">
        <v>175</v>
      </c>
      <c r="E106" s="21">
        <v>45640</v>
      </c>
      <c r="F106" s="15">
        <v>0.75</v>
      </c>
      <c r="G106">
        <v>105218</v>
      </c>
      <c r="I106">
        <v>10016</v>
      </c>
      <c r="J106" t="s">
        <v>25</v>
      </c>
      <c r="K106" t="s">
        <v>75</v>
      </c>
      <c r="L106">
        <v>30</v>
      </c>
      <c r="M106">
        <v>30</v>
      </c>
      <c r="N106">
        <v>17</v>
      </c>
      <c r="O106">
        <v>15</v>
      </c>
      <c r="P106">
        <v>1</v>
      </c>
      <c r="Q106">
        <v>1</v>
      </c>
      <c r="S106" t="s">
        <v>181</v>
      </c>
    </row>
    <row r="107" spans="2:22" x14ac:dyDescent="0.35">
      <c r="B107" t="s">
        <v>175</v>
      </c>
      <c r="E107" s="21">
        <v>45641</v>
      </c>
      <c r="F107" s="15">
        <v>0.51041666666666663</v>
      </c>
      <c r="G107">
        <v>105216</v>
      </c>
      <c r="I107">
        <v>10174</v>
      </c>
      <c r="J107" t="s">
        <v>9</v>
      </c>
      <c r="K107" t="s">
        <v>77</v>
      </c>
      <c r="L107">
        <v>31</v>
      </c>
      <c r="M107">
        <v>35</v>
      </c>
      <c r="N107">
        <v>14</v>
      </c>
      <c r="O107">
        <v>13</v>
      </c>
      <c r="P107">
        <v>0</v>
      </c>
      <c r="Q107">
        <v>2</v>
      </c>
      <c r="S107" t="s">
        <v>179</v>
      </c>
    </row>
    <row r="108" spans="2:22" x14ac:dyDescent="0.35">
      <c r="B108" t="s">
        <v>183</v>
      </c>
      <c r="E108" s="21">
        <v>45641</v>
      </c>
      <c r="F108" s="15">
        <v>0.60416666666666663</v>
      </c>
      <c r="G108">
        <v>105330</v>
      </c>
      <c r="I108">
        <v>10106</v>
      </c>
      <c r="J108" t="s">
        <v>82</v>
      </c>
      <c r="K108" t="s">
        <v>81</v>
      </c>
      <c r="L108">
        <v>32</v>
      </c>
      <c r="M108">
        <v>21</v>
      </c>
      <c r="N108">
        <v>14</v>
      </c>
      <c r="O108">
        <v>11</v>
      </c>
      <c r="P108">
        <v>2</v>
      </c>
      <c r="Q108">
        <v>0</v>
      </c>
      <c r="S108" t="s">
        <v>203</v>
      </c>
      <c r="T108">
        <v>1</v>
      </c>
      <c r="U108" t="s">
        <v>235</v>
      </c>
      <c r="V108" t="s">
        <v>236</v>
      </c>
    </row>
    <row r="109" spans="2:22" x14ac:dyDescent="0.35">
      <c r="B109" t="s">
        <v>175</v>
      </c>
      <c r="E109" s="21">
        <v>45645</v>
      </c>
      <c r="F109" s="15">
        <v>0.79166666666666663</v>
      </c>
      <c r="G109">
        <v>105212</v>
      </c>
      <c r="I109">
        <v>10080</v>
      </c>
      <c r="J109" t="s">
        <v>75</v>
      </c>
      <c r="K109" t="s">
        <v>11</v>
      </c>
      <c r="S109" t="s">
        <v>178</v>
      </c>
    </row>
    <row r="110" spans="2:22" x14ac:dyDescent="0.35">
      <c r="B110" s="2"/>
      <c r="E110" s="1"/>
      <c r="F110" s="2"/>
      <c r="M110" s="10"/>
    </row>
    <row r="111" spans="2:22" x14ac:dyDescent="0.35">
      <c r="B111" s="2"/>
      <c r="E111" s="1"/>
      <c r="F111" s="2"/>
      <c r="M111" s="10"/>
    </row>
    <row r="112" spans="2:22" x14ac:dyDescent="0.35">
      <c r="B112" s="2"/>
      <c r="E112" s="1"/>
      <c r="F112" s="2"/>
      <c r="M112" s="10"/>
    </row>
    <row r="113" spans="13:13" x14ac:dyDescent="0.35">
      <c r="M113" s="10"/>
    </row>
  </sheetData>
  <autoFilter ref="B8:AH130" xr:uid="{78A51149-25F0-4243-AECD-5E3C4CAAC521}"/>
  <sortState xmlns:xlrd2="http://schemas.microsoft.com/office/spreadsheetml/2017/richdata2" ref="B9:V114">
    <sortCondition ref="D9:D114"/>
    <sortCondition ref="E9:E114"/>
    <sortCondition ref="F9:F114"/>
    <sortCondition ref="G9:G114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7EE3-0734-459D-B194-4E23A2DBB962}">
  <dimension ref="B2:AA135"/>
  <sheetViews>
    <sheetView tabSelected="1" topLeftCell="E1" workbookViewId="0">
      <selection activeCell="E9" sqref="E9"/>
    </sheetView>
  </sheetViews>
  <sheetFormatPr baseColWidth="10" defaultRowHeight="14.5" x14ac:dyDescent="0.35"/>
  <cols>
    <col min="3" max="3" width="2.08984375" bestFit="1" customWidth="1"/>
    <col min="4" max="4" width="2.81640625" bestFit="1" customWidth="1"/>
    <col min="5" max="5" width="12.81640625" bestFit="1" customWidth="1"/>
    <col min="6" max="6" width="7.90625" bestFit="1" customWidth="1"/>
    <col min="7" max="7" width="6.81640625" bestFit="1" customWidth="1"/>
    <col min="8" max="8" width="19.36328125" customWidth="1"/>
    <col min="9" max="9" width="7.453125" bestFit="1" customWidth="1"/>
    <col min="10" max="10" width="13.26953125" bestFit="1" customWidth="1"/>
    <col min="11" max="11" width="15.7265625" customWidth="1"/>
    <col min="12" max="12" width="10" bestFit="1" customWidth="1"/>
    <col min="17" max="17" width="12.81640625" bestFit="1" customWidth="1"/>
    <col min="20" max="21" width="13.26953125" bestFit="1" customWidth="1"/>
    <col min="25" max="25" width="28.54296875" bestFit="1" customWidth="1"/>
  </cols>
  <sheetData>
    <row r="2" spans="2:26" ht="18.5" x14ac:dyDescent="0.45">
      <c r="B2" s="12" t="s">
        <v>66</v>
      </c>
    </row>
    <row r="3" spans="2:26" x14ac:dyDescent="0.35">
      <c r="B3" s="11"/>
    </row>
    <row r="4" spans="2:26" x14ac:dyDescent="0.35">
      <c r="B4" s="11" t="s">
        <v>67</v>
      </c>
    </row>
    <row r="5" spans="2:26" x14ac:dyDescent="0.35">
      <c r="B5" s="11"/>
    </row>
    <row r="6" spans="2:26" x14ac:dyDescent="0.35">
      <c r="B6" s="11" t="s">
        <v>68</v>
      </c>
    </row>
    <row r="8" spans="2:26" x14ac:dyDescent="0.35">
      <c r="B8" s="11" t="s">
        <v>0</v>
      </c>
      <c r="C8" s="11" t="s">
        <v>62</v>
      </c>
      <c r="D8" s="11" t="s">
        <v>61</v>
      </c>
      <c r="E8" s="11" t="s">
        <v>59</v>
      </c>
      <c r="F8" s="11" t="s">
        <v>60</v>
      </c>
      <c r="G8" s="11" t="s">
        <v>1</v>
      </c>
      <c r="H8" s="11" t="s">
        <v>2</v>
      </c>
      <c r="I8" s="11" t="s">
        <v>3</v>
      </c>
      <c r="J8" s="11" t="s">
        <v>4</v>
      </c>
      <c r="K8" s="11" t="s">
        <v>5</v>
      </c>
      <c r="L8" s="11" t="s">
        <v>6</v>
      </c>
      <c r="M8" s="11" t="s">
        <v>7</v>
      </c>
      <c r="O8" s="16" t="s">
        <v>164</v>
      </c>
      <c r="P8" s="16" t="s">
        <v>0</v>
      </c>
      <c r="Q8" s="16" t="s">
        <v>165</v>
      </c>
      <c r="R8" s="16" t="s">
        <v>166</v>
      </c>
      <c r="S8" s="16" t="s">
        <v>167</v>
      </c>
      <c r="T8" s="16" t="s">
        <v>4</v>
      </c>
      <c r="U8" s="16" t="s">
        <v>5</v>
      </c>
      <c r="V8" s="16" t="s">
        <v>168</v>
      </c>
      <c r="W8" s="16" t="s">
        <v>169</v>
      </c>
      <c r="Y8" t="s">
        <v>18</v>
      </c>
      <c r="Z8" s="10">
        <v>10033</v>
      </c>
    </row>
    <row r="9" spans="2:26" x14ac:dyDescent="0.35">
      <c r="B9" t="s">
        <v>136</v>
      </c>
      <c r="C9" s="3" t="s">
        <v>58</v>
      </c>
      <c r="D9" t="s">
        <v>56</v>
      </c>
      <c r="E9" s="1">
        <f t="shared" ref="E9:E38" si="0">VALUE(MID(H9,5,8))</f>
        <v>45564</v>
      </c>
      <c r="F9" s="17">
        <f t="shared" ref="F9:F38" si="1">VALUE(MID(H9,15,5))</f>
        <v>0.70833333333333337</v>
      </c>
      <c r="G9">
        <v>105503</v>
      </c>
      <c r="H9" t="s">
        <v>139</v>
      </c>
      <c r="I9">
        <v>10067</v>
      </c>
      <c r="J9" t="s">
        <v>19</v>
      </c>
      <c r="K9" t="s">
        <v>27</v>
      </c>
      <c r="L9" s="15">
        <v>0.97777777777777775</v>
      </c>
      <c r="O9">
        <f>105461</f>
        <v>105461</v>
      </c>
      <c r="P9" t="s">
        <v>170</v>
      </c>
      <c r="Q9" s="1">
        <f>E9</f>
        <v>45564</v>
      </c>
      <c r="R9" s="2">
        <f>F9</f>
        <v>0.70833333333333337</v>
      </c>
      <c r="S9">
        <f>I9</f>
        <v>10067</v>
      </c>
      <c r="T9" t="str">
        <f>J9</f>
        <v>SG Waldk/Denz</v>
      </c>
      <c r="U9" t="str">
        <f>K9</f>
        <v>TSV Frbg-Zäh.</v>
      </c>
      <c r="V9">
        <f>VLOOKUP(T9,Y$8:Z$19,2,FALSE)</f>
        <v>10171</v>
      </c>
      <c r="W9">
        <v>1</v>
      </c>
      <c r="Y9" t="s">
        <v>32</v>
      </c>
      <c r="Z9" s="10">
        <v>10142</v>
      </c>
    </row>
    <row r="10" spans="2:26" x14ac:dyDescent="0.35">
      <c r="B10" t="s">
        <v>136</v>
      </c>
      <c r="C10" s="3" t="s">
        <v>58</v>
      </c>
      <c r="D10" t="s">
        <v>56</v>
      </c>
      <c r="E10" s="1">
        <f t="shared" si="0"/>
        <v>45571</v>
      </c>
      <c r="F10" s="17">
        <f t="shared" si="1"/>
        <v>0.69791666666666663</v>
      </c>
      <c r="G10">
        <v>105506</v>
      </c>
      <c r="H10" t="s">
        <v>141</v>
      </c>
      <c r="I10">
        <v>10209</v>
      </c>
      <c r="J10" t="s">
        <v>21</v>
      </c>
      <c r="K10" t="s">
        <v>19</v>
      </c>
      <c r="L10" s="14">
        <v>1.5638888888888889</v>
      </c>
      <c r="O10">
        <f>1+O9</f>
        <v>105462</v>
      </c>
      <c r="P10" t="s">
        <v>170</v>
      </c>
      <c r="Q10" s="1">
        <f t="shared" ref="Q10:Q69" si="2">E10</f>
        <v>45571</v>
      </c>
      <c r="R10" s="2">
        <f t="shared" ref="R10:R69" si="3">F10</f>
        <v>0.69791666666666663</v>
      </c>
      <c r="S10">
        <f t="shared" ref="S10:S69" si="4">I10</f>
        <v>10209</v>
      </c>
      <c r="T10" t="str">
        <f t="shared" ref="T10:T69" si="5">J10</f>
        <v>HSG Dreiland</v>
      </c>
      <c r="U10" t="str">
        <f t="shared" ref="U10:U69" si="6">K10</f>
        <v>SG Waldk/Denz</v>
      </c>
      <c r="V10">
        <f t="shared" ref="V10:V69" si="7">VLOOKUP(T10,Y$8:Z$19,2,FALSE)</f>
        <v>10264</v>
      </c>
      <c r="W10">
        <v>1</v>
      </c>
      <c r="Y10" t="s">
        <v>21</v>
      </c>
      <c r="Z10" s="10">
        <v>10264</v>
      </c>
    </row>
    <row r="11" spans="2:26" x14ac:dyDescent="0.35">
      <c r="B11" t="s">
        <v>106</v>
      </c>
      <c r="C11" s="3" t="s">
        <v>55</v>
      </c>
      <c r="D11" t="s">
        <v>56</v>
      </c>
      <c r="E11" s="1">
        <f t="shared" si="0"/>
        <v>45584</v>
      </c>
      <c r="F11" s="17">
        <f t="shared" si="1"/>
        <v>0.67708333333333337</v>
      </c>
      <c r="G11">
        <v>105412</v>
      </c>
      <c r="H11" t="s">
        <v>113</v>
      </c>
      <c r="I11">
        <v>10008</v>
      </c>
      <c r="J11" t="s">
        <v>13</v>
      </c>
      <c r="K11" t="s">
        <v>11</v>
      </c>
      <c r="L11" s="14">
        <v>1.01875</v>
      </c>
      <c r="M11" s="10"/>
      <c r="O11">
        <f t="shared" ref="O11:O38" si="8">1+O10</f>
        <v>105463</v>
      </c>
      <c r="P11" t="s">
        <v>170</v>
      </c>
      <c r="Q11" s="1">
        <f t="shared" si="2"/>
        <v>45584</v>
      </c>
      <c r="R11" s="2">
        <f t="shared" si="3"/>
        <v>0.67708333333333337</v>
      </c>
      <c r="S11">
        <f t="shared" si="4"/>
        <v>10008</v>
      </c>
      <c r="T11" t="str">
        <f t="shared" si="5"/>
        <v>HSG Hardt</v>
      </c>
      <c r="U11" t="str">
        <f t="shared" si="6"/>
        <v>HSG Hanauerl.</v>
      </c>
      <c r="V11">
        <f t="shared" si="7"/>
        <v>10209</v>
      </c>
      <c r="W11">
        <v>1</v>
      </c>
      <c r="Y11" t="s">
        <v>11</v>
      </c>
      <c r="Z11" s="10">
        <v>10251</v>
      </c>
    </row>
    <row r="12" spans="2:26" x14ac:dyDescent="0.35">
      <c r="B12" t="s">
        <v>106</v>
      </c>
      <c r="C12" s="3" t="s">
        <v>55</v>
      </c>
      <c r="D12" t="s">
        <v>56</v>
      </c>
      <c r="E12" s="1">
        <f t="shared" si="0"/>
        <v>45591</v>
      </c>
      <c r="F12" s="17">
        <f t="shared" si="1"/>
        <v>0.44791666666666669</v>
      </c>
      <c r="G12">
        <v>105421</v>
      </c>
      <c r="H12" t="s">
        <v>116</v>
      </c>
      <c r="I12">
        <v>10045</v>
      </c>
      <c r="J12" t="s">
        <v>11</v>
      </c>
      <c r="K12" t="s">
        <v>13</v>
      </c>
      <c r="L12" s="14">
        <v>1.3493055555555555</v>
      </c>
      <c r="M12" s="10"/>
      <c r="O12">
        <f t="shared" si="8"/>
        <v>105464</v>
      </c>
      <c r="P12" t="s">
        <v>170</v>
      </c>
      <c r="Q12" s="1">
        <f t="shared" si="2"/>
        <v>45591</v>
      </c>
      <c r="R12" s="2">
        <f t="shared" si="3"/>
        <v>0.44791666666666669</v>
      </c>
      <c r="S12">
        <f t="shared" si="4"/>
        <v>10045</v>
      </c>
      <c r="T12" t="str">
        <f t="shared" si="5"/>
        <v>HSG Hanauerl.</v>
      </c>
      <c r="U12" t="str">
        <f t="shared" si="6"/>
        <v>HSG Hardt</v>
      </c>
      <c r="V12">
        <f t="shared" si="7"/>
        <v>10251</v>
      </c>
      <c r="W12">
        <v>1</v>
      </c>
      <c r="Y12" t="s">
        <v>13</v>
      </c>
      <c r="Z12" s="10">
        <v>10209</v>
      </c>
    </row>
    <row r="13" spans="2:26" x14ac:dyDescent="0.35">
      <c r="B13" t="s">
        <v>106</v>
      </c>
      <c r="C13" s="3" t="s">
        <v>55</v>
      </c>
      <c r="D13" t="s">
        <v>56</v>
      </c>
      <c r="E13" s="1">
        <f t="shared" si="0"/>
        <v>45598</v>
      </c>
      <c r="F13" s="17">
        <f t="shared" si="1"/>
        <v>0.66666666666666663</v>
      </c>
      <c r="G13">
        <v>105401</v>
      </c>
      <c r="H13" t="s">
        <v>117</v>
      </c>
      <c r="I13">
        <v>10006</v>
      </c>
      <c r="J13" t="s">
        <v>13</v>
      </c>
      <c r="K13" t="s">
        <v>15</v>
      </c>
      <c r="L13" s="14">
        <v>1.5631944444444446</v>
      </c>
      <c r="M13" s="10"/>
      <c r="O13">
        <f t="shared" si="8"/>
        <v>105465</v>
      </c>
      <c r="P13" t="s">
        <v>170</v>
      </c>
      <c r="Q13" s="1">
        <f t="shared" si="2"/>
        <v>45598</v>
      </c>
      <c r="R13" s="2">
        <f t="shared" si="3"/>
        <v>0.66666666666666663</v>
      </c>
      <c r="S13">
        <f t="shared" si="4"/>
        <v>10006</v>
      </c>
      <c r="T13" t="str">
        <f t="shared" si="5"/>
        <v>HSG Hardt</v>
      </c>
      <c r="U13" t="str">
        <f t="shared" si="6"/>
        <v>SG Altenh/Schu</v>
      </c>
      <c r="V13">
        <f t="shared" si="7"/>
        <v>10209</v>
      </c>
      <c r="W13">
        <v>1</v>
      </c>
      <c r="Y13" t="s">
        <v>16</v>
      </c>
      <c r="Z13" s="10">
        <v>10136</v>
      </c>
    </row>
    <row r="14" spans="2:26" x14ac:dyDescent="0.35">
      <c r="B14" t="s">
        <v>136</v>
      </c>
      <c r="C14" s="3" t="s">
        <v>58</v>
      </c>
      <c r="D14" t="s">
        <v>56</v>
      </c>
      <c r="E14" s="1">
        <f t="shared" si="0"/>
        <v>45606</v>
      </c>
      <c r="F14" s="17">
        <f t="shared" si="1"/>
        <v>0.60416666666666663</v>
      </c>
      <c r="G14">
        <v>105514</v>
      </c>
      <c r="H14" t="s">
        <v>150</v>
      </c>
      <c r="I14">
        <v>10054</v>
      </c>
      <c r="J14" t="s">
        <v>27</v>
      </c>
      <c r="K14" t="s">
        <v>21</v>
      </c>
      <c r="L14" s="14">
        <v>1.0569444444444445</v>
      </c>
      <c r="O14">
        <f t="shared" si="8"/>
        <v>105466</v>
      </c>
      <c r="P14" t="s">
        <v>170</v>
      </c>
      <c r="Q14" s="1">
        <f t="shared" si="2"/>
        <v>45606</v>
      </c>
      <c r="R14" s="2">
        <f t="shared" si="3"/>
        <v>0.60416666666666663</v>
      </c>
      <c r="S14">
        <f t="shared" si="4"/>
        <v>10054</v>
      </c>
      <c r="T14" t="str">
        <f t="shared" si="5"/>
        <v>TSV Frbg-Zäh.</v>
      </c>
      <c r="U14" t="str">
        <f t="shared" si="6"/>
        <v>HSG Dreiland</v>
      </c>
      <c r="V14">
        <f t="shared" si="7"/>
        <v>10069</v>
      </c>
      <c r="W14">
        <v>1</v>
      </c>
      <c r="Y14" t="s">
        <v>15</v>
      </c>
      <c r="Z14" s="10">
        <v>10298</v>
      </c>
    </row>
    <row r="15" spans="2:26" x14ac:dyDescent="0.35">
      <c r="B15" t="s">
        <v>136</v>
      </c>
      <c r="C15" s="3" t="s">
        <v>58</v>
      </c>
      <c r="D15" t="s">
        <v>56</v>
      </c>
      <c r="E15" s="1">
        <f t="shared" si="0"/>
        <v>45613</v>
      </c>
      <c r="F15" s="17">
        <f t="shared" si="1"/>
        <v>0.63888888888888884</v>
      </c>
      <c r="G15">
        <v>105518</v>
      </c>
      <c r="H15" t="s">
        <v>153</v>
      </c>
      <c r="I15">
        <v>10209</v>
      </c>
      <c r="J15" t="s">
        <v>21</v>
      </c>
      <c r="K15" t="s">
        <v>27</v>
      </c>
      <c r="L15" s="14">
        <v>1.5243055555555556</v>
      </c>
      <c r="O15">
        <f t="shared" si="8"/>
        <v>105467</v>
      </c>
      <c r="P15" t="s">
        <v>170</v>
      </c>
      <c r="Q15" s="1">
        <f t="shared" si="2"/>
        <v>45613</v>
      </c>
      <c r="R15" s="2">
        <f t="shared" si="3"/>
        <v>0.63888888888888884</v>
      </c>
      <c r="S15">
        <f t="shared" si="4"/>
        <v>10209</v>
      </c>
      <c r="T15" t="str">
        <f t="shared" si="5"/>
        <v>HSG Dreiland</v>
      </c>
      <c r="U15" t="str">
        <f t="shared" si="6"/>
        <v>TSV Frbg-Zäh.</v>
      </c>
      <c r="V15">
        <f t="shared" si="7"/>
        <v>10264</v>
      </c>
      <c r="W15">
        <v>1</v>
      </c>
      <c r="Y15" t="s">
        <v>25</v>
      </c>
      <c r="Z15" s="10">
        <v>10285</v>
      </c>
    </row>
    <row r="16" spans="2:26" x14ac:dyDescent="0.35">
      <c r="B16" t="s">
        <v>106</v>
      </c>
      <c r="C16" s="3" t="s">
        <v>55</v>
      </c>
      <c r="D16" t="s">
        <v>56</v>
      </c>
      <c r="E16" s="1">
        <f t="shared" si="0"/>
        <v>45625</v>
      </c>
      <c r="F16" s="17">
        <f t="shared" si="1"/>
        <v>0.77083333333333337</v>
      </c>
      <c r="G16">
        <v>105409</v>
      </c>
      <c r="H16" t="s">
        <v>126</v>
      </c>
      <c r="I16">
        <v>10045</v>
      </c>
      <c r="J16" t="s">
        <v>11</v>
      </c>
      <c r="K16" t="s">
        <v>15</v>
      </c>
      <c r="L16" s="14">
        <v>1.4368055555555554</v>
      </c>
      <c r="M16" s="10"/>
      <c r="O16">
        <f t="shared" si="8"/>
        <v>105468</v>
      </c>
      <c r="P16" t="s">
        <v>170</v>
      </c>
      <c r="Q16" s="1">
        <f t="shared" si="2"/>
        <v>45625</v>
      </c>
      <c r="R16" s="2">
        <f t="shared" si="3"/>
        <v>0.77083333333333337</v>
      </c>
      <c r="S16">
        <f t="shared" si="4"/>
        <v>10045</v>
      </c>
      <c r="T16" t="str">
        <f t="shared" si="5"/>
        <v>HSG Hanauerl.</v>
      </c>
      <c r="U16" t="str">
        <f t="shared" si="6"/>
        <v>SG Altenh/Schu</v>
      </c>
      <c r="V16">
        <f t="shared" si="7"/>
        <v>10251</v>
      </c>
      <c r="W16">
        <v>1</v>
      </c>
      <c r="Y16" t="s">
        <v>9</v>
      </c>
      <c r="Z16" s="10">
        <v>10155</v>
      </c>
    </row>
    <row r="17" spans="2:27" x14ac:dyDescent="0.35">
      <c r="B17" t="s">
        <v>136</v>
      </c>
      <c r="C17" s="3" t="s">
        <v>58</v>
      </c>
      <c r="D17" t="s">
        <v>56</v>
      </c>
      <c r="E17" s="1">
        <f t="shared" si="0"/>
        <v>45634</v>
      </c>
      <c r="F17" s="17">
        <f t="shared" si="1"/>
        <v>0.63541666666666663</v>
      </c>
      <c r="G17">
        <v>105526</v>
      </c>
      <c r="H17" t="s">
        <v>160</v>
      </c>
      <c r="I17">
        <v>10054</v>
      </c>
      <c r="J17" t="s">
        <v>27</v>
      </c>
      <c r="K17" t="s">
        <v>19</v>
      </c>
      <c r="L17" s="15">
        <v>0.93263888888888891</v>
      </c>
      <c r="O17">
        <f t="shared" si="8"/>
        <v>105469</v>
      </c>
      <c r="P17" t="s">
        <v>170</v>
      </c>
      <c r="Q17" s="1">
        <f t="shared" si="2"/>
        <v>45634</v>
      </c>
      <c r="R17" s="2">
        <f t="shared" si="3"/>
        <v>0.63541666666666663</v>
      </c>
      <c r="S17">
        <f t="shared" si="4"/>
        <v>10054</v>
      </c>
      <c r="T17" t="str">
        <f t="shared" si="5"/>
        <v>TSV Frbg-Zäh.</v>
      </c>
      <c r="U17" t="str">
        <f t="shared" si="6"/>
        <v>SG Waldk/Denz</v>
      </c>
      <c r="V17">
        <f t="shared" si="7"/>
        <v>10069</v>
      </c>
      <c r="W17">
        <v>1</v>
      </c>
      <c r="Y17" t="s">
        <v>24</v>
      </c>
      <c r="Z17" s="10">
        <v>10207</v>
      </c>
    </row>
    <row r="18" spans="2:27" x14ac:dyDescent="0.35">
      <c r="B18" t="s">
        <v>106</v>
      </c>
      <c r="C18" s="3" t="s">
        <v>55</v>
      </c>
      <c r="D18" t="s">
        <v>56</v>
      </c>
      <c r="E18" s="1">
        <f t="shared" si="0"/>
        <v>45640</v>
      </c>
      <c r="F18" s="17">
        <f t="shared" si="1"/>
        <v>0.61111111111111116</v>
      </c>
      <c r="G18">
        <v>105428</v>
      </c>
      <c r="H18" t="s">
        <v>133</v>
      </c>
      <c r="I18">
        <v>10032</v>
      </c>
      <c r="J18" t="s">
        <v>15</v>
      </c>
      <c r="K18" t="s">
        <v>13</v>
      </c>
      <c r="L18" s="14">
        <v>1.14375</v>
      </c>
      <c r="M18" s="10"/>
      <c r="O18">
        <f t="shared" si="8"/>
        <v>105470</v>
      </c>
      <c r="P18" t="s">
        <v>170</v>
      </c>
      <c r="Q18" s="1">
        <f t="shared" si="2"/>
        <v>45640</v>
      </c>
      <c r="R18" s="2">
        <f t="shared" si="3"/>
        <v>0.61111111111111116</v>
      </c>
      <c r="S18">
        <f t="shared" si="4"/>
        <v>10032</v>
      </c>
      <c r="T18" t="str">
        <f t="shared" si="5"/>
        <v>SG Altenh/Schu</v>
      </c>
      <c r="U18" t="str">
        <f t="shared" si="6"/>
        <v>HSG Hardt</v>
      </c>
      <c r="V18">
        <f t="shared" si="7"/>
        <v>10298</v>
      </c>
      <c r="W18">
        <v>1</v>
      </c>
      <c r="Y18" t="s">
        <v>19</v>
      </c>
      <c r="Z18" s="10">
        <v>10171</v>
      </c>
    </row>
    <row r="19" spans="2:27" x14ac:dyDescent="0.35">
      <c r="B19" t="s">
        <v>136</v>
      </c>
      <c r="C19" s="3" t="s">
        <v>58</v>
      </c>
      <c r="D19" t="s">
        <v>56</v>
      </c>
      <c r="E19" s="1">
        <f t="shared" si="0"/>
        <v>45640</v>
      </c>
      <c r="F19" s="17">
        <f t="shared" si="1"/>
        <v>0.61111111111111116</v>
      </c>
      <c r="G19">
        <v>105530</v>
      </c>
      <c r="H19" t="s">
        <v>133</v>
      </c>
      <c r="I19">
        <v>10067</v>
      </c>
      <c r="J19" t="s">
        <v>19</v>
      </c>
      <c r="K19" t="s">
        <v>21</v>
      </c>
      <c r="L19" s="14">
        <v>1.7305555555555556</v>
      </c>
      <c r="O19">
        <f t="shared" si="8"/>
        <v>105471</v>
      </c>
      <c r="P19" t="s">
        <v>170</v>
      </c>
      <c r="Q19" s="1">
        <f t="shared" si="2"/>
        <v>45640</v>
      </c>
      <c r="R19" s="2">
        <f t="shared" si="3"/>
        <v>0.61111111111111116</v>
      </c>
      <c r="S19">
        <f t="shared" si="4"/>
        <v>10067</v>
      </c>
      <c r="T19" t="str">
        <f t="shared" si="5"/>
        <v>SG Waldk/Denz</v>
      </c>
      <c r="U19" t="str">
        <f t="shared" si="6"/>
        <v>HSG Dreiland</v>
      </c>
      <c r="V19">
        <f t="shared" si="7"/>
        <v>10171</v>
      </c>
      <c r="W19">
        <v>1</v>
      </c>
      <c r="Y19" t="s">
        <v>27</v>
      </c>
      <c r="Z19" s="10">
        <v>10069</v>
      </c>
    </row>
    <row r="20" spans="2:27" x14ac:dyDescent="0.35">
      <c r="B20" t="s">
        <v>106</v>
      </c>
      <c r="C20" s="3" t="s">
        <v>55</v>
      </c>
      <c r="D20" t="s">
        <v>56</v>
      </c>
      <c r="E20" s="1">
        <f t="shared" si="0"/>
        <v>45648</v>
      </c>
      <c r="F20" s="17">
        <f t="shared" si="1"/>
        <v>0.625</v>
      </c>
      <c r="G20">
        <v>105423</v>
      </c>
      <c r="H20" t="s">
        <v>135</v>
      </c>
      <c r="I20">
        <v>10040</v>
      </c>
      <c r="J20" t="s">
        <v>15</v>
      </c>
      <c r="K20" t="s">
        <v>11</v>
      </c>
      <c r="L20" t="s">
        <v>10</v>
      </c>
      <c r="M20" s="10"/>
      <c r="O20">
        <f t="shared" si="8"/>
        <v>105472</v>
      </c>
      <c r="P20" t="s">
        <v>170</v>
      </c>
      <c r="Q20" s="1">
        <f t="shared" si="2"/>
        <v>45648</v>
      </c>
      <c r="R20" s="2">
        <f t="shared" si="3"/>
        <v>0.625</v>
      </c>
      <c r="S20">
        <f t="shared" si="4"/>
        <v>10040</v>
      </c>
      <c r="T20" t="str">
        <f t="shared" si="5"/>
        <v>SG Altenh/Schu</v>
      </c>
      <c r="U20" t="str">
        <f t="shared" si="6"/>
        <v>HSG Hanauerl.</v>
      </c>
      <c r="V20">
        <f t="shared" si="7"/>
        <v>10298</v>
      </c>
      <c r="W20">
        <v>1</v>
      </c>
      <c r="Z20" s="10"/>
    </row>
    <row r="21" spans="2:27" x14ac:dyDescent="0.35">
      <c r="B21" t="s">
        <v>8</v>
      </c>
      <c r="C21" s="3" t="s">
        <v>55</v>
      </c>
      <c r="D21" t="s">
        <v>56</v>
      </c>
      <c r="E21" s="1">
        <f t="shared" si="0"/>
        <v>45668</v>
      </c>
      <c r="F21" s="17">
        <f t="shared" si="1"/>
        <v>0.625</v>
      </c>
      <c r="G21">
        <v>105433</v>
      </c>
      <c r="H21" t="s">
        <v>12</v>
      </c>
      <c r="I21">
        <v>10006</v>
      </c>
      <c r="J21" t="s">
        <v>13</v>
      </c>
      <c r="K21" s="13" t="s">
        <v>27</v>
      </c>
      <c r="L21" t="s">
        <v>10</v>
      </c>
      <c r="M21" s="10">
        <v>1</v>
      </c>
      <c r="O21">
        <f t="shared" si="8"/>
        <v>105473</v>
      </c>
      <c r="P21" t="s">
        <v>170</v>
      </c>
      <c r="Q21" s="1">
        <f t="shared" si="2"/>
        <v>45668</v>
      </c>
      <c r="R21" s="2">
        <f t="shared" si="3"/>
        <v>0.625</v>
      </c>
      <c r="S21">
        <f t="shared" si="4"/>
        <v>10006</v>
      </c>
      <c r="T21" t="str">
        <f t="shared" si="5"/>
        <v>HSG Hardt</v>
      </c>
      <c r="U21" t="str">
        <f t="shared" si="6"/>
        <v>TSV Frbg-Zäh.</v>
      </c>
      <c r="V21">
        <f t="shared" si="7"/>
        <v>10209</v>
      </c>
      <c r="W21">
        <v>1</v>
      </c>
      <c r="Z21" s="10"/>
    </row>
    <row r="22" spans="2:27" x14ac:dyDescent="0.35">
      <c r="B22" t="s">
        <v>8</v>
      </c>
      <c r="C22" s="3" t="s">
        <v>55</v>
      </c>
      <c r="D22" t="s">
        <v>56</v>
      </c>
      <c r="E22" s="1">
        <f t="shared" si="0"/>
        <v>45669</v>
      </c>
      <c r="F22" s="17">
        <f t="shared" si="1"/>
        <v>0.41666666666666669</v>
      </c>
      <c r="G22">
        <v>105431</v>
      </c>
      <c r="H22" t="s">
        <v>14</v>
      </c>
      <c r="I22">
        <v>10032</v>
      </c>
      <c r="J22" t="s">
        <v>15</v>
      </c>
      <c r="K22" s="13" t="s">
        <v>19</v>
      </c>
      <c r="L22" t="s">
        <v>10</v>
      </c>
      <c r="M22" s="10">
        <v>1</v>
      </c>
      <c r="O22">
        <f t="shared" si="8"/>
        <v>105474</v>
      </c>
      <c r="P22" t="s">
        <v>170</v>
      </c>
      <c r="Q22" s="1">
        <f t="shared" si="2"/>
        <v>45669</v>
      </c>
      <c r="R22" s="2">
        <f t="shared" si="3"/>
        <v>0.41666666666666669</v>
      </c>
      <c r="S22">
        <f t="shared" si="4"/>
        <v>10032</v>
      </c>
      <c r="T22" t="str">
        <f t="shared" si="5"/>
        <v>SG Altenh/Schu</v>
      </c>
      <c r="U22" t="str">
        <f t="shared" si="6"/>
        <v>SG Waldk/Denz</v>
      </c>
      <c r="V22">
        <f t="shared" si="7"/>
        <v>10298</v>
      </c>
      <c r="W22">
        <v>1</v>
      </c>
      <c r="Z22" s="10"/>
    </row>
    <row r="23" spans="2:27" x14ac:dyDescent="0.35">
      <c r="B23" t="s">
        <v>8</v>
      </c>
      <c r="C23" s="8" t="s">
        <v>58</v>
      </c>
      <c r="D23" t="s">
        <v>56</v>
      </c>
      <c r="E23" s="1">
        <f t="shared" si="0"/>
        <v>45676</v>
      </c>
      <c r="F23" s="17">
        <f t="shared" si="1"/>
        <v>0.66666666666666663</v>
      </c>
      <c r="G23">
        <v>105531</v>
      </c>
      <c r="H23" t="s">
        <v>20</v>
      </c>
      <c r="I23">
        <v>10209</v>
      </c>
      <c r="J23" t="s">
        <v>21</v>
      </c>
      <c r="K23" t="s">
        <v>11</v>
      </c>
      <c r="L23" t="s">
        <v>10</v>
      </c>
      <c r="M23" s="10">
        <v>1</v>
      </c>
      <c r="O23">
        <f t="shared" si="8"/>
        <v>105475</v>
      </c>
      <c r="P23" t="s">
        <v>170</v>
      </c>
      <c r="Q23" s="1">
        <f t="shared" si="2"/>
        <v>45676</v>
      </c>
      <c r="R23" s="2">
        <f t="shared" si="3"/>
        <v>0.66666666666666663</v>
      </c>
      <c r="S23">
        <f t="shared" si="4"/>
        <v>10209</v>
      </c>
      <c r="T23" t="str">
        <f t="shared" si="5"/>
        <v>HSG Dreiland</v>
      </c>
      <c r="U23" t="str">
        <f t="shared" si="6"/>
        <v>HSG Hanauerl.</v>
      </c>
      <c r="V23">
        <f t="shared" si="7"/>
        <v>10264</v>
      </c>
      <c r="W23">
        <v>1</v>
      </c>
      <c r="Z23" s="10"/>
    </row>
    <row r="24" spans="2:27" x14ac:dyDescent="0.35">
      <c r="B24" t="s">
        <v>8</v>
      </c>
      <c r="C24" s="3" t="s">
        <v>55</v>
      </c>
      <c r="D24" t="s">
        <v>56</v>
      </c>
      <c r="E24" s="1">
        <f t="shared" si="0"/>
        <v>45682</v>
      </c>
      <c r="F24" s="17">
        <f t="shared" si="1"/>
        <v>0.60416666666666663</v>
      </c>
      <c r="G24">
        <v>105439</v>
      </c>
      <c r="H24" t="s">
        <v>22</v>
      </c>
      <c r="I24">
        <v>10116</v>
      </c>
      <c r="J24" t="s">
        <v>11</v>
      </c>
      <c r="K24" t="s">
        <v>19</v>
      </c>
      <c r="L24" t="s">
        <v>10</v>
      </c>
      <c r="M24" s="10">
        <v>2</v>
      </c>
      <c r="O24">
        <f t="shared" si="8"/>
        <v>105476</v>
      </c>
      <c r="P24" t="s">
        <v>170</v>
      </c>
      <c r="Q24" s="1">
        <f t="shared" si="2"/>
        <v>45682</v>
      </c>
      <c r="R24" s="2">
        <f t="shared" si="3"/>
        <v>0.60416666666666663</v>
      </c>
      <c r="S24">
        <f t="shared" si="4"/>
        <v>10116</v>
      </c>
      <c r="T24" t="str">
        <f t="shared" si="5"/>
        <v>HSG Hanauerl.</v>
      </c>
      <c r="U24" t="str">
        <f t="shared" si="6"/>
        <v>SG Waldk/Denz</v>
      </c>
      <c r="V24">
        <f t="shared" si="7"/>
        <v>10251</v>
      </c>
      <c r="W24">
        <v>1</v>
      </c>
      <c r="Z24" s="10"/>
    </row>
    <row r="25" spans="2:27" x14ac:dyDescent="0.35">
      <c r="B25" t="s">
        <v>8</v>
      </c>
      <c r="C25" s="3" t="s">
        <v>55</v>
      </c>
      <c r="D25" t="s">
        <v>56</v>
      </c>
      <c r="E25" s="1">
        <f t="shared" si="0"/>
        <v>45682</v>
      </c>
      <c r="F25" s="17">
        <f t="shared" si="1"/>
        <v>0.64583333333333337</v>
      </c>
      <c r="G25">
        <v>105438</v>
      </c>
      <c r="H25" t="s">
        <v>23</v>
      </c>
      <c r="I25">
        <v>10041</v>
      </c>
      <c r="J25" t="s">
        <v>15</v>
      </c>
      <c r="K25" t="s">
        <v>27</v>
      </c>
      <c r="L25" t="s">
        <v>10</v>
      </c>
      <c r="M25" s="10">
        <v>2</v>
      </c>
      <c r="O25">
        <f t="shared" si="8"/>
        <v>105477</v>
      </c>
      <c r="P25" t="s">
        <v>170</v>
      </c>
      <c r="Q25" s="1">
        <f t="shared" si="2"/>
        <v>45682</v>
      </c>
      <c r="R25" s="2">
        <f t="shared" si="3"/>
        <v>0.64583333333333337</v>
      </c>
      <c r="S25">
        <f t="shared" si="4"/>
        <v>10041</v>
      </c>
      <c r="T25" t="str">
        <f t="shared" si="5"/>
        <v>SG Altenh/Schu</v>
      </c>
      <c r="U25" t="str">
        <f t="shared" si="6"/>
        <v>TSV Frbg-Zäh.</v>
      </c>
      <c r="V25">
        <f t="shared" si="7"/>
        <v>10298</v>
      </c>
      <c r="W25">
        <v>1</v>
      </c>
      <c r="Z25" s="10"/>
    </row>
    <row r="26" spans="2:27" x14ac:dyDescent="0.35">
      <c r="B26" t="s">
        <v>8</v>
      </c>
      <c r="C26" s="3" t="s">
        <v>55</v>
      </c>
      <c r="D26" t="s">
        <v>56</v>
      </c>
      <c r="E26" s="1">
        <f t="shared" si="0"/>
        <v>45683</v>
      </c>
      <c r="F26" s="17">
        <f t="shared" si="1"/>
        <v>0.58333333333333337</v>
      </c>
      <c r="G26">
        <v>105440</v>
      </c>
      <c r="H26" t="s">
        <v>26</v>
      </c>
      <c r="I26">
        <v>10008</v>
      </c>
      <c r="J26" t="s">
        <v>13</v>
      </c>
      <c r="K26" t="s">
        <v>21</v>
      </c>
      <c r="L26" t="s">
        <v>10</v>
      </c>
      <c r="M26" s="10">
        <v>2</v>
      </c>
      <c r="O26">
        <f t="shared" si="8"/>
        <v>105478</v>
      </c>
      <c r="P26" t="s">
        <v>170</v>
      </c>
      <c r="Q26" s="1">
        <f t="shared" si="2"/>
        <v>45683</v>
      </c>
      <c r="R26" s="2">
        <f t="shared" si="3"/>
        <v>0.58333333333333337</v>
      </c>
      <c r="S26">
        <f t="shared" si="4"/>
        <v>10008</v>
      </c>
      <c r="T26" t="str">
        <f t="shared" si="5"/>
        <v>HSG Hardt</v>
      </c>
      <c r="U26" t="str">
        <f t="shared" si="6"/>
        <v>HSG Dreiland</v>
      </c>
      <c r="V26">
        <f t="shared" si="7"/>
        <v>10209</v>
      </c>
      <c r="W26">
        <v>1</v>
      </c>
      <c r="Z26" s="10"/>
    </row>
    <row r="27" spans="2:27" x14ac:dyDescent="0.35">
      <c r="B27" t="s">
        <v>8</v>
      </c>
      <c r="C27" s="4" t="s">
        <v>58</v>
      </c>
      <c r="D27" t="s">
        <v>56</v>
      </c>
      <c r="E27" s="1">
        <f t="shared" si="0"/>
        <v>45689</v>
      </c>
      <c r="F27" s="17">
        <f t="shared" si="1"/>
        <v>0.51388888888888884</v>
      </c>
      <c r="G27">
        <v>105536</v>
      </c>
      <c r="H27" t="s">
        <v>29</v>
      </c>
      <c r="I27">
        <v>10209</v>
      </c>
      <c r="J27" t="s">
        <v>21</v>
      </c>
      <c r="K27" t="s">
        <v>15</v>
      </c>
      <c r="L27" t="s">
        <v>10</v>
      </c>
      <c r="M27" s="10">
        <v>3</v>
      </c>
      <c r="O27">
        <f t="shared" si="8"/>
        <v>105479</v>
      </c>
      <c r="P27" t="s">
        <v>170</v>
      </c>
      <c r="Q27" s="1">
        <f t="shared" si="2"/>
        <v>45689</v>
      </c>
      <c r="R27" s="2">
        <f t="shared" si="3"/>
        <v>0.51388888888888884</v>
      </c>
      <c r="S27">
        <f t="shared" si="4"/>
        <v>10209</v>
      </c>
      <c r="T27" t="str">
        <f t="shared" si="5"/>
        <v>HSG Dreiland</v>
      </c>
      <c r="U27" t="str">
        <f t="shared" si="6"/>
        <v>SG Altenh/Schu</v>
      </c>
      <c r="V27">
        <f t="shared" si="7"/>
        <v>10264</v>
      </c>
      <c r="W27">
        <v>1</v>
      </c>
      <c r="Z27" s="10"/>
    </row>
    <row r="28" spans="2:27" x14ac:dyDescent="0.35">
      <c r="B28" t="s">
        <v>8</v>
      </c>
      <c r="C28" s="5" t="s">
        <v>55</v>
      </c>
      <c r="D28" t="s">
        <v>56</v>
      </c>
      <c r="E28" s="1">
        <f t="shared" si="0"/>
        <v>45689</v>
      </c>
      <c r="F28" s="17">
        <f t="shared" si="1"/>
        <v>0.60416666666666663</v>
      </c>
      <c r="G28">
        <v>105443</v>
      </c>
      <c r="H28" t="s">
        <v>31</v>
      </c>
      <c r="I28">
        <v>10116</v>
      </c>
      <c r="J28" t="s">
        <v>11</v>
      </c>
      <c r="K28" t="s">
        <v>27</v>
      </c>
      <c r="L28" t="s">
        <v>10</v>
      </c>
      <c r="M28" s="10">
        <v>3</v>
      </c>
      <c r="O28">
        <f t="shared" si="8"/>
        <v>105480</v>
      </c>
      <c r="P28" t="s">
        <v>170</v>
      </c>
      <c r="Q28" s="1">
        <f t="shared" si="2"/>
        <v>45689</v>
      </c>
      <c r="R28" s="2">
        <f t="shared" si="3"/>
        <v>0.60416666666666663</v>
      </c>
      <c r="S28">
        <f t="shared" si="4"/>
        <v>10116</v>
      </c>
      <c r="T28" t="str">
        <f t="shared" si="5"/>
        <v>HSG Hanauerl.</v>
      </c>
      <c r="U28" t="str">
        <f t="shared" si="6"/>
        <v>TSV Frbg-Zäh.</v>
      </c>
      <c r="V28">
        <f t="shared" si="7"/>
        <v>10251</v>
      </c>
      <c r="W28">
        <v>1</v>
      </c>
      <c r="Z28" s="10"/>
    </row>
    <row r="29" spans="2:27" x14ac:dyDescent="0.35">
      <c r="B29" t="s">
        <v>8</v>
      </c>
      <c r="C29" s="4" t="s">
        <v>58</v>
      </c>
      <c r="D29" t="s">
        <v>56</v>
      </c>
      <c r="E29" s="1">
        <f t="shared" si="0"/>
        <v>45690</v>
      </c>
      <c r="F29" s="17">
        <f t="shared" si="1"/>
        <v>0.64583333333333337</v>
      </c>
      <c r="G29">
        <v>105537</v>
      </c>
      <c r="H29" t="s">
        <v>33</v>
      </c>
      <c r="I29">
        <v>10049</v>
      </c>
      <c r="J29" t="s">
        <v>19</v>
      </c>
      <c r="K29" t="s">
        <v>13</v>
      </c>
      <c r="L29" t="s">
        <v>10</v>
      </c>
      <c r="M29" s="10">
        <v>3</v>
      </c>
      <c r="O29">
        <f t="shared" si="8"/>
        <v>105481</v>
      </c>
      <c r="P29" t="s">
        <v>170</v>
      </c>
      <c r="Q29" s="1">
        <f t="shared" si="2"/>
        <v>45690</v>
      </c>
      <c r="R29" s="2">
        <f t="shared" si="3"/>
        <v>0.64583333333333337</v>
      </c>
      <c r="S29">
        <f t="shared" si="4"/>
        <v>10049</v>
      </c>
      <c r="T29" t="str">
        <f t="shared" si="5"/>
        <v>SG Waldk/Denz</v>
      </c>
      <c r="U29" t="str">
        <f t="shared" si="6"/>
        <v>HSG Hardt</v>
      </c>
      <c r="V29">
        <f t="shared" si="7"/>
        <v>10171</v>
      </c>
      <c r="W29">
        <v>1</v>
      </c>
      <c r="Z29" s="10"/>
    </row>
    <row r="30" spans="2:27" x14ac:dyDescent="0.35">
      <c r="B30" t="s">
        <v>8</v>
      </c>
      <c r="C30" s="4" t="s">
        <v>58</v>
      </c>
      <c r="D30" t="s">
        <v>56</v>
      </c>
      <c r="E30" s="1">
        <f t="shared" si="0"/>
        <v>45696</v>
      </c>
      <c r="F30" s="17">
        <f t="shared" si="1"/>
        <v>0.60416666666666663</v>
      </c>
      <c r="G30">
        <v>105541</v>
      </c>
      <c r="H30" t="s">
        <v>36</v>
      </c>
      <c r="I30">
        <v>10054</v>
      </c>
      <c r="J30" t="s">
        <v>27</v>
      </c>
      <c r="K30" t="s">
        <v>11</v>
      </c>
      <c r="L30" t="s">
        <v>10</v>
      </c>
      <c r="M30" s="10" t="s">
        <v>63</v>
      </c>
      <c r="O30">
        <f t="shared" si="8"/>
        <v>105482</v>
      </c>
      <c r="P30" t="s">
        <v>170</v>
      </c>
      <c r="Q30" s="1">
        <f t="shared" si="2"/>
        <v>45696</v>
      </c>
      <c r="R30" s="2">
        <f t="shared" si="3"/>
        <v>0.60416666666666663</v>
      </c>
      <c r="S30">
        <f t="shared" si="4"/>
        <v>10054</v>
      </c>
      <c r="T30" t="str">
        <f t="shared" si="5"/>
        <v>TSV Frbg-Zäh.</v>
      </c>
      <c r="U30" t="str">
        <f t="shared" si="6"/>
        <v>HSG Hanauerl.</v>
      </c>
      <c r="V30">
        <f t="shared" si="7"/>
        <v>10069</v>
      </c>
      <c r="W30">
        <v>1</v>
      </c>
      <c r="Z30" s="10"/>
    </row>
    <row r="31" spans="2:27" x14ac:dyDescent="0.35">
      <c r="B31" t="s">
        <v>8</v>
      </c>
      <c r="C31" s="4" t="s">
        <v>58</v>
      </c>
      <c r="D31" t="s">
        <v>56</v>
      </c>
      <c r="E31" s="1">
        <f t="shared" si="0"/>
        <v>45703</v>
      </c>
      <c r="F31" s="17">
        <f t="shared" si="1"/>
        <v>0.60416666666666663</v>
      </c>
      <c r="G31">
        <v>105543</v>
      </c>
      <c r="H31" t="s">
        <v>39</v>
      </c>
      <c r="I31">
        <v>10054</v>
      </c>
      <c r="J31" t="s">
        <v>27</v>
      </c>
      <c r="K31" t="s">
        <v>15</v>
      </c>
      <c r="L31" t="s">
        <v>10</v>
      </c>
      <c r="M31" s="10" t="s">
        <v>65</v>
      </c>
      <c r="O31">
        <f t="shared" si="8"/>
        <v>105483</v>
      </c>
      <c r="P31" t="s">
        <v>170</v>
      </c>
      <c r="Q31" s="1">
        <f t="shared" si="2"/>
        <v>45703</v>
      </c>
      <c r="R31" s="2">
        <f t="shared" si="3"/>
        <v>0.60416666666666663</v>
      </c>
      <c r="S31">
        <f t="shared" si="4"/>
        <v>10054</v>
      </c>
      <c r="T31" t="str">
        <f t="shared" si="5"/>
        <v>TSV Frbg-Zäh.</v>
      </c>
      <c r="U31" t="str">
        <f t="shared" si="6"/>
        <v>SG Altenh/Schu</v>
      </c>
      <c r="V31">
        <f t="shared" si="7"/>
        <v>10069</v>
      </c>
      <c r="W31">
        <v>1</v>
      </c>
      <c r="Z31" s="10"/>
    </row>
    <row r="32" spans="2:27" x14ac:dyDescent="0.35">
      <c r="B32" t="s">
        <v>8</v>
      </c>
      <c r="C32" s="4" t="s">
        <v>58</v>
      </c>
      <c r="D32" t="s">
        <v>56</v>
      </c>
      <c r="E32" s="1">
        <f t="shared" si="0"/>
        <v>45704</v>
      </c>
      <c r="F32" s="17">
        <f t="shared" si="1"/>
        <v>0.58333333333333337</v>
      </c>
      <c r="G32">
        <v>105544</v>
      </c>
      <c r="H32" t="s">
        <v>40</v>
      </c>
      <c r="I32">
        <v>10078</v>
      </c>
      <c r="J32" t="s">
        <v>21</v>
      </c>
      <c r="K32" t="s">
        <v>13</v>
      </c>
      <c r="L32" t="s">
        <v>10</v>
      </c>
      <c r="M32" s="10" t="s">
        <v>65</v>
      </c>
      <c r="O32">
        <f t="shared" si="8"/>
        <v>105484</v>
      </c>
      <c r="P32" t="s">
        <v>170</v>
      </c>
      <c r="Q32" s="1">
        <f t="shared" si="2"/>
        <v>45704</v>
      </c>
      <c r="R32" s="2">
        <f t="shared" si="3"/>
        <v>0.58333333333333337</v>
      </c>
      <c r="S32">
        <f t="shared" si="4"/>
        <v>10078</v>
      </c>
      <c r="T32" t="str">
        <f t="shared" si="5"/>
        <v>HSG Dreiland</v>
      </c>
      <c r="U32" t="str">
        <f t="shared" si="6"/>
        <v>HSG Hardt</v>
      </c>
      <c r="V32">
        <f t="shared" si="7"/>
        <v>10264</v>
      </c>
      <c r="W32">
        <v>1</v>
      </c>
      <c r="AA32" s="10"/>
    </row>
    <row r="33" spans="2:27" x14ac:dyDescent="0.35">
      <c r="B33" t="s">
        <v>8</v>
      </c>
      <c r="C33" s="4" t="s">
        <v>58</v>
      </c>
      <c r="D33" t="s">
        <v>56</v>
      </c>
      <c r="E33" s="1">
        <f t="shared" si="0"/>
        <v>45704</v>
      </c>
      <c r="F33" s="17">
        <f t="shared" si="1"/>
        <v>0.63541666666666663</v>
      </c>
      <c r="G33">
        <v>105546</v>
      </c>
      <c r="H33" t="s">
        <v>41</v>
      </c>
      <c r="I33">
        <v>10067</v>
      </c>
      <c r="J33" t="s">
        <v>19</v>
      </c>
      <c r="K33" t="s">
        <v>11</v>
      </c>
      <c r="L33" t="s">
        <v>10</v>
      </c>
      <c r="M33" s="10" t="s">
        <v>65</v>
      </c>
      <c r="O33">
        <f t="shared" si="8"/>
        <v>105485</v>
      </c>
      <c r="P33" t="s">
        <v>170</v>
      </c>
      <c r="Q33" s="1">
        <f t="shared" si="2"/>
        <v>45704</v>
      </c>
      <c r="R33" s="2">
        <f t="shared" si="3"/>
        <v>0.63541666666666663</v>
      </c>
      <c r="S33">
        <f t="shared" si="4"/>
        <v>10067</v>
      </c>
      <c r="T33" t="str">
        <f t="shared" si="5"/>
        <v>SG Waldk/Denz</v>
      </c>
      <c r="U33" t="str">
        <f t="shared" si="6"/>
        <v>HSG Hanauerl.</v>
      </c>
      <c r="V33">
        <f t="shared" si="7"/>
        <v>10171</v>
      </c>
      <c r="W33">
        <v>1</v>
      </c>
      <c r="AA33" s="10"/>
    </row>
    <row r="34" spans="2:27" x14ac:dyDescent="0.35">
      <c r="B34" t="s">
        <v>8</v>
      </c>
      <c r="C34" s="3" t="s">
        <v>55</v>
      </c>
      <c r="D34" t="s">
        <v>56</v>
      </c>
      <c r="E34" s="1">
        <f t="shared" si="0"/>
        <v>45731</v>
      </c>
      <c r="F34" s="17">
        <f t="shared" si="1"/>
        <v>0.625</v>
      </c>
      <c r="G34">
        <v>105446</v>
      </c>
      <c r="H34" t="s">
        <v>43</v>
      </c>
      <c r="I34">
        <v>10006</v>
      </c>
      <c r="J34" t="s">
        <v>13</v>
      </c>
      <c r="K34" t="s">
        <v>19</v>
      </c>
      <c r="L34" t="s">
        <v>10</v>
      </c>
      <c r="M34" s="10" t="s">
        <v>63</v>
      </c>
      <c r="O34">
        <f t="shared" si="8"/>
        <v>105486</v>
      </c>
      <c r="P34" t="s">
        <v>170</v>
      </c>
      <c r="Q34" s="1">
        <f t="shared" si="2"/>
        <v>45731</v>
      </c>
      <c r="R34" s="2">
        <f t="shared" si="3"/>
        <v>0.625</v>
      </c>
      <c r="S34">
        <f t="shared" si="4"/>
        <v>10006</v>
      </c>
      <c r="T34" t="str">
        <f t="shared" si="5"/>
        <v>HSG Hardt</v>
      </c>
      <c r="U34" t="str">
        <f t="shared" si="6"/>
        <v>SG Waldk/Denz</v>
      </c>
      <c r="V34">
        <f t="shared" si="7"/>
        <v>10209</v>
      </c>
      <c r="W34">
        <v>1</v>
      </c>
      <c r="AA34" s="10"/>
    </row>
    <row r="35" spans="2:27" x14ac:dyDescent="0.35">
      <c r="B35" t="s">
        <v>8</v>
      </c>
      <c r="C35" s="3" t="s">
        <v>55</v>
      </c>
      <c r="D35" t="s">
        <v>56</v>
      </c>
      <c r="E35" s="1">
        <f t="shared" si="0"/>
        <v>45731</v>
      </c>
      <c r="F35" s="17">
        <f t="shared" si="1"/>
        <v>0.66666666666666663</v>
      </c>
      <c r="G35">
        <v>105445</v>
      </c>
      <c r="H35" t="s">
        <v>44</v>
      </c>
      <c r="I35">
        <v>10041</v>
      </c>
      <c r="J35" t="s">
        <v>15</v>
      </c>
      <c r="K35" t="s">
        <v>21</v>
      </c>
      <c r="L35" t="s">
        <v>10</v>
      </c>
      <c r="M35" s="10" t="s">
        <v>63</v>
      </c>
      <c r="O35">
        <f t="shared" si="8"/>
        <v>105487</v>
      </c>
      <c r="P35" t="s">
        <v>170</v>
      </c>
      <c r="Q35" s="1">
        <f t="shared" si="2"/>
        <v>45731</v>
      </c>
      <c r="R35" s="2">
        <f t="shared" si="3"/>
        <v>0.66666666666666663</v>
      </c>
      <c r="S35">
        <f t="shared" si="4"/>
        <v>10041</v>
      </c>
      <c r="T35" t="str">
        <f t="shared" si="5"/>
        <v>SG Altenh/Schu</v>
      </c>
      <c r="U35" t="str">
        <f t="shared" si="6"/>
        <v>HSG Dreiland</v>
      </c>
      <c r="V35">
        <f t="shared" si="7"/>
        <v>10298</v>
      </c>
      <c r="W35">
        <v>1</v>
      </c>
    </row>
    <row r="36" spans="2:27" x14ac:dyDescent="0.35">
      <c r="B36" t="s">
        <v>8</v>
      </c>
      <c r="C36" t="s">
        <v>55</v>
      </c>
      <c r="D36" t="s">
        <v>56</v>
      </c>
      <c r="E36" s="1">
        <f t="shared" si="0"/>
        <v>45739</v>
      </c>
      <c r="F36" s="17">
        <f t="shared" si="1"/>
        <v>0.55208333333333337</v>
      </c>
      <c r="G36">
        <v>105450</v>
      </c>
      <c r="H36" t="s">
        <v>49</v>
      </c>
      <c r="I36">
        <v>10045</v>
      </c>
      <c r="J36" t="s">
        <v>11</v>
      </c>
      <c r="K36" t="s">
        <v>21</v>
      </c>
      <c r="L36" t="s">
        <v>10</v>
      </c>
      <c r="M36" s="10" t="s">
        <v>64</v>
      </c>
      <c r="O36">
        <f t="shared" si="8"/>
        <v>105488</v>
      </c>
      <c r="P36" t="s">
        <v>170</v>
      </c>
      <c r="Q36" s="1">
        <f t="shared" si="2"/>
        <v>45739</v>
      </c>
      <c r="R36" s="2">
        <f t="shared" si="3"/>
        <v>0.55208333333333337</v>
      </c>
      <c r="S36">
        <f t="shared" si="4"/>
        <v>10045</v>
      </c>
      <c r="T36" t="str">
        <f t="shared" si="5"/>
        <v>HSG Hanauerl.</v>
      </c>
      <c r="U36" t="str">
        <f t="shared" si="6"/>
        <v>HSG Dreiland</v>
      </c>
      <c r="V36">
        <f t="shared" si="7"/>
        <v>10251</v>
      </c>
      <c r="W36">
        <v>1</v>
      </c>
    </row>
    <row r="37" spans="2:27" x14ac:dyDescent="0.35">
      <c r="B37" t="s">
        <v>8</v>
      </c>
      <c r="C37" s="4" t="s">
        <v>58</v>
      </c>
      <c r="D37" t="s">
        <v>56</v>
      </c>
      <c r="E37" s="1">
        <f t="shared" si="0"/>
        <v>45739</v>
      </c>
      <c r="F37" s="17">
        <f t="shared" si="1"/>
        <v>0.60416666666666663</v>
      </c>
      <c r="G37">
        <v>105554</v>
      </c>
      <c r="H37" t="s">
        <v>50</v>
      </c>
      <c r="I37">
        <v>10054</v>
      </c>
      <c r="J37" t="s">
        <v>27</v>
      </c>
      <c r="K37" s="13" t="s">
        <v>13</v>
      </c>
      <c r="L37" t="s">
        <v>10</v>
      </c>
      <c r="M37" s="10" t="s">
        <v>64</v>
      </c>
      <c r="O37">
        <f t="shared" si="8"/>
        <v>105489</v>
      </c>
      <c r="P37" t="s">
        <v>170</v>
      </c>
      <c r="Q37" s="1">
        <f t="shared" si="2"/>
        <v>45739</v>
      </c>
      <c r="R37" s="2">
        <f t="shared" si="3"/>
        <v>0.60416666666666663</v>
      </c>
      <c r="S37">
        <f t="shared" si="4"/>
        <v>10054</v>
      </c>
      <c r="T37" t="str">
        <f t="shared" si="5"/>
        <v>TSV Frbg-Zäh.</v>
      </c>
      <c r="U37" t="str">
        <f t="shared" si="6"/>
        <v>HSG Hardt</v>
      </c>
      <c r="V37">
        <f t="shared" si="7"/>
        <v>10069</v>
      </c>
      <c r="W37">
        <v>1</v>
      </c>
    </row>
    <row r="38" spans="2:27" x14ac:dyDescent="0.35">
      <c r="B38" t="s">
        <v>8</v>
      </c>
      <c r="C38" s="4" t="s">
        <v>58</v>
      </c>
      <c r="D38" t="s">
        <v>56</v>
      </c>
      <c r="E38" s="1">
        <f t="shared" si="0"/>
        <v>45739</v>
      </c>
      <c r="F38" s="17">
        <f t="shared" si="1"/>
        <v>0.64583333333333337</v>
      </c>
      <c r="G38">
        <v>105553</v>
      </c>
      <c r="H38" t="s">
        <v>51</v>
      </c>
      <c r="I38">
        <v>10049</v>
      </c>
      <c r="J38" t="s">
        <v>19</v>
      </c>
      <c r="K38" s="13" t="s">
        <v>15</v>
      </c>
      <c r="L38" t="s">
        <v>10</v>
      </c>
      <c r="M38" s="10" t="s">
        <v>64</v>
      </c>
      <c r="O38">
        <f t="shared" si="8"/>
        <v>105490</v>
      </c>
      <c r="P38" t="s">
        <v>170</v>
      </c>
      <c r="Q38" s="1">
        <f t="shared" si="2"/>
        <v>45739</v>
      </c>
      <c r="R38" s="2">
        <f t="shared" si="3"/>
        <v>0.64583333333333337</v>
      </c>
      <c r="S38">
        <f t="shared" si="4"/>
        <v>10049</v>
      </c>
      <c r="T38" t="str">
        <f t="shared" si="5"/>
        <v>SG Waldk/Denz</v>
      </c>
      <c r="U38" t="str">
        <f t="shared" si="6"/>
        <v>SG Altenh/Schu</v>
      </c>
      <c r="V38">
        <f t="shared" si="7"/>
        <v>10171</v>
      </c>
      <c r="W38">
        <v>1</v>
      </c>
    </row>
    <row r="39" spans="2:27" x14ac:dyDescent="0.35">
      <c r="E39" s="1"/>
      <c r="F39" s="17"/>
      <c r="M39" s="10"/>
      <c r="Q39" s="1"/>
      <c r="R39" s="2"/>
    </row>
    <row r="40" spans="2:27" x14ac:dyDescent="0.35">
      <c r="B40" t="s">
        <v>136</v>
      </c>
      <c r="C40" s="3" t="s">
        <v>58</v>
      </c>
      <c r="D40" t="s">
        <v>57</v>
      </c>
      <c r="E40" s="1">
        <f t="shared" ref="E40:E69" si="9">VALUE(MID(H40,5,8))</f>
        <v>45556</v>
      </c>
      <c r="F40" s="17">
        <f t="shared" ref="F40:F69" si="10">VALUE(MID(H40,15,5))</f>
        <v>0.6875</v>
      </c>
      <c r="G40">
        <v>105525</v>
      </c>
      <c r="H40" t="s">
        <v>137</v>
      </c>
      <c r="I40">
        <v>10058</v>
      </c>
      <c r="J40" t="s">
        <v>24</v>
      </c>
      <c r="K40" t="s">
        <v>32</v>
      </c>
      <c r="L40" s="15">
        <v>0.97847222222222219</v>
      </c>
      <c r="M40" s="10"/>
      <c r="O40">
        <v>105561</v>
      </c>
      <c r="P40" t="s">
        <v>171</v>
      </c>
      <c r="Q40" s="1">
        <f t="shared" si="2"/>
        <v>45556</v>
      </c>
      <c r="R40" s="2">
        <f t="shared" si="3"/>
        <v>0.6875</v>
      </c>
      <c r="S40">
        <f t="shared" si="4"/>
        <v>10058</v>
      </c>
      <c r="T40" t="str">
        <f t="shared" si="5"/>
        <v>SG Kenz/Herbol</v>
      </c>
      <c r="U40" t="str">
        <f t="shared" si="6"/>
        <v>HSC Radolfzell</v>
      </c>
      <c r="V40">
        <f t="shared" si="7"/>
        <v>10207</v>
      </c>
      <c r="W40">
        <v>1</v>
      </c>
    </row>
    <row r="41" spans="2:27" x14ac:dyDescent="0.35">
      <c r="B41" t="s">
        <v>106</v>
      </c>
      <c r="C41" s="3" t="s">
        <v>55</v>
      </c>
      <c r="D41" t="s">
        <v>57</v>
      </c>
      <c r="E41" s="1">
        <f t="shared" si="9"/>
        <v>45564</v>
      </c>
      <c r="F41" s="17">
        <f t="shared" si="10"/>
        <v>0.625</v>
      </c>
      <c r="G41">
        <v>105403</v>
      </c>
      <c r="H41" t="s">
        <v>109</v>
      </c>
      <c r="I41">
        <v>10196</v>
      </c>
      <c r="J41" t="s">
        <v>9</v>
      </c>
      <c r="K41" t="s">
        <v>25</v>
      </c>
      <c r="L41" s="14">
        <v>1.4750000000000001</v>
      </c>
      <c r="M41" s="10"/>
      <c r="O41">
        <f t="shared" ref="O41" si="11">1+O40</f>
        <v>105562</v>
      </c>
      <c r="P41" t="s">
        <v>171</v>
      </c>
      <c r="Q41" s="1">
        <f t="shared" si="2"/>
        <v>45564</v>
      </c>
      <c r="R41" s="2">
        <f t="shared" si="3"/>
        <v>0.625</v>
      </c>
      <c r="S41">
        <f t="shared" si="4"/>
        <v>10196</v>
      </c>
      <c r="T41" t="str">
        <f t="shared" si="5"/>
        <v>SG Kapp/Stein</v>
      </c>
      <c r="U41" t="str">
        <f t="shared" si="6"/>
        <v>SG JHA Baden</v>
      </c>
      <c r="V41">
        <f t="shared" si="7"/>
        <v>10155</v>
      </c>
      <c r="W41">
        <v>1</v>
      </c>
    </row>
    <row r="42" spans="2:27" x14ac:dyDescent="0.35">
      <c r="B42" t="s">
        <v>136</v>
      </c>
      <c r="C42" s="3" t="s">
        <v>58</v>
      </c>
      <c r="D42" t="s">
        <v>57</v>
      </c>
      <c r="E42" s="1">
        <f t="shared" si="9"/>
        <v>45570</v>
      </c>
      <c r="F42" s="17">
        <f t="shared" si="10"/>
        <v>0.625</v>
      </c>
      <c r="G42">
        <v>105504</v>
      </c>
      <c r="H42" t="s">
        <v>140</v>
      </c>
      <c r="I42">
        <v>10059</v>
      </c>
      <c r="J42" t="s">
        <v>24</v>
      </c>
      <c r="K42" t="s">
        <v>16</v>
      </c>
      <c r="L42" s="15">
        <v>0.97777777777777775</v>
      </c>
      <c r="M42" s="10"/>
      <c r="O42">
        <f t="shared" ref="O42:O69" si="12">1+O41</f>
        <v>105563</v>
      </c>
      <c r="P42" t="s">
        <v>171</v>
      </c>
      <c r="Q42" s="1">
        <f t="shared" si="2"/>
        <v>45570</v>
      </c>
      <c r="R42" s="2">
        <f t="shared" si="3"/>
        <v>0.625</v>
      </c>
      <c r="S42">
        <f t="shared" si="4"/>
        <v>10059</v>
      </c>
      <c r="T42" t="str">
        <f t="shared" si="5"/>
        <v>SG Kenz/Herbol</v>
      </c>
      <c r="U42" t="str">
        <f t="shared" si="6"/>
        <v>HSG Konstanz</v>
      </c>
      <c r="V42">
        <f t="shared" si="7"/>
        <v>10207</v>
      </c>
      <c r="W42">
        <v>1</v>
      </c>
    </row>
    <row r="43" spans="2:27" x14ac:dyDescent="0.35">
      <c r="B43" t="s">
        <v>106</v>
      </c>
      <c r="C43" s="3" t="s">
        <v>55</v>
      </c>
      <c r="D43" t="s">
        <v>57</v>
      </c>
      <c r="E43" s="1">
        <f t="shared" si="9"/>
        <v>45577</v>
      </c>
      <c r="F43" s="17">
        <f t="shared" si="10"/>
        <v>0.65625</v>
      </c>
      <c r="G43">
        <v>105408</v>
      </c>
      <c r="H43" t="s">
        <v>111</v>
      </c>
      <c r="I43">
        <v>10026</v>
      </c>
      <c r="J43" t="s">
        <v>18</v>
      </c>
      <c r="K43" t="s">
        <v>9</v>
      </c>
      <c r="L43" s="14">
        <v>1.2229166666666667</v>
      </c>
      <c r="M43" s="10"/>
      <c r="O43">
        <f t="shared" si="12"/>
        <v>105564</v>
      </c>
      <c r="P43" t="s">
        <v>171</v>
      </c>
      <c r="Q43" s="1">
        <f t="shared" si="2"/>
        <v>45577</v>
      </c>
      <c r="R43" s="2">
        <f t="shared" si="3"/>
        <v>0.65625</v>
      </c>
      <c r="S43">
        <f t="shared" si="4"/>
        <v>10026</v>
      </c>
      <c r="T43" t="str">
        <f t="shared" si="5"/>
        <v>HGW Hofweier</v>
      </c>
      <c r="U43" t="str">
        <f t="shared" si="6"/>
        <v>SG Kapp/Stein</v>
      </c>
      <c r="V43">
        <f t="shared" si="7"/>
        <v>10033</v>
      </c>
      <c r="W43">
        <v>1</v>
      </c>
    </row>
    <row r="44" spans="2:27" x14ac:dyDescent="0.35">
      <c r="B44" t="s">
        <v>106</v>
      </c>
      <c r="C44" s="3" t="s">
        <v>55</v>
      </c>
      <c r="D44" t="s">
        <v>57</v>
      </c>
      <c r="E44" s="1">
        <f t="shared" si="9"/>
        <v>45585</v>
      </c>
      <c r="F44" s="17">
        <f t="shared" si="10"/>
        <v>0.625</v>
      </c>
      <c r="G44">
        <v>105411</v>
      </c>
      <c r="H44" t="s">
        <v>115</v>
      </c>
      <c r="I44">
        <v>10016</v>
      </c>
      <c r="J44" t="s">
        <v>25</v>
      </c>
      <c r="K44" t="s">
        <v>18</v>
      </c>
      <c r="L44" s="14">
        <v>1.0201388888888889</v>
      </c>
      <c r="M44" s="10"/>
      <c r="O44">
        <f t="shared" si="12"/>
        <v>105565</v>
      </c>
      <c r="P44" t="s">
        <v>171</v>
      </c>
      <c r="Q44" s="1">
        <f t="shared" si="2"/>
        <v>45585</v>
      </c>
      <c r="R44" s="2">
        <f t="shared" si="3"/>
        <v>0.625</v>
      </c>
      <c r="S44">
        <f t="shared" si="4"/>
        <v>10016</v>
      </c>
      <c r="T44" t="str">
        <f t="shared" si="5"/>
        <v>SG JHA Baden</v>
      </c>
      <c r="U44" t="str">
        <f t="shared" si="6"/>
        <v>HGW Hofweier</v>
      </c>
      <c r="V44">
        <f t="shared" si="7"/>
        <v>10285</v>
      </c>
      <c r="W44">
        <v>1</v>
      </c>
    </row>
    <row r="45" spans="2:27" x14ac:dyDescent="0.35">
      <c r="B45" t="s">
        <v>136</v>
      </c>
      <c r="C45" s="3" t="s">
        <v>58</v>
      </c>
      <c r="D45" t="s">
        <v>57</v>
      </c>
      <c r="E45" s="1">
        <f t="shared" si="9"/>
        <v>45598</v>
      </c>
      <c r="F45" s="17">
        <f t="shared" si="10"/>
        <v>0.60416666666666663</v>
      </c>
      <c r="G45">
        <v>105516</v>
      </c>
      <c r="H45" t="s">
        <v>149</v>
      </c>
      <c r="I45">
        <v>10102</v>
      </c>
      <c r="J45" t="s">
        <v>32</v>
      </c>
      <c r="K45" t="s">
        <v>16</v>
      </c>
      <c r="L45" s="14">
        <v>1.5256944444444445</v>
      </c>
      <c r="M45" s="10"/>
      <c r="O45">
        <f t="shared" si="12"/>
        <v>105566</v>
      </c>
      <c r="P45" t="s">
        <v>171</v>
      </c>
      <c r="Q45" s="1">
        <f t="shared" si="2"/>
        <v>45598</v>
      </c>
      <c r="R45" s="2">
        <f t="shared" si="3"/>
        <v>0.60416666666666663</v>
      </c>
      <c r="S45">
        <f t="shared" si="4"/>
        <v>10102</v>
      </c>
      <c r="T45" t="str">
        <f t="shared" si="5"/>
        <v>HSC Radolfzell</v>
      </c>
      <c r="U45" t="str">
        <f t="shared" si="6"/>
        <v>HSG Konstanz</v>
      </c>
      <c r="V45">
        <f t="shared" si="7"/>
        <v>10142</v>
      </c>
      <c r="W45">
        <v>1</v>
      </c>
    </row>
    <row r="46" spans="2:27" x14ac:dyDescent="0.35">
      <c r="B46" t="s">
        <v>136</v>
      </c>
      <c r="C46" s="3" t="s">
        <v>58</v>
      </c>
      <c r="D46" t="s">
        <v>57</v>
      </c>
      <c r="E46" s="1">
        <f t="shared" si="9"/>
        <v>45605</v>
      </c>
      <c r="F46" s="17">
        <f t="shared" si="10"/>
        <v>0.54166666666666663</v>
      </c>
      <c r="G46">
        <v>105513</v>
      </c>
      <c r="H46" t="s">
        <v>119</v>
      </c>
      <c r="I46">
        <v>10097</v>
      </c>
      <c r="J46" t="s">
        <v>16</v>
      </c>
      <c r="K46" t="s">
        <v>32</v>
      </c>
      <c r="L46" s="14">
        <v>1.2729166666666667</v>
      </c>
      <c r="M46" s="10"/>
      <c r="O46">
        <f t="shared" si="12"/>
        <v>105567</v>
      </c>
      <c r="P46" t="s">
        <v>171</v>
      </c>
      <c r="Q46" s="1">
        <f t="shared" si="2"/>
        <v>45605</v>
      </c>
      <c r="R46" s="2">
        <f t="shared" si="3"/>
        <v>0.54166666666666663</v>
      </c>
      <c r="S46">
        <f t="shared" si="4"/>
        <v>10097</v>
      </c>
      <c r="T46" t="str">
        <f t="shared" si="5"/>
        <v>HSG Konstanz</v>
      </c>
      <c r="U46" t="str">
        <f t="shared" si="6"/>
        <v>HSC Radolfzell</v>
      </c>
      <c r="V46">
        <f t="shared" si="7"/>
        <v>10136</v>
      </c>
      <c r="W46">
        <v>1</v>
      </c>
    </row>
    <row r="47" spans="2:27" x14ac:dyDescent="0.35">
      <c r="B47" t="s">
        <v>106</v>
      </c>
      <c r="C47" s="3" t="s">
        <v>55</v>
      </c>
      <c r="D47" t="s">
        <v>57</v>
      </c>
      <c r="E47" s="1">
        <f t="shared" si="9"/>
        <v>45619</v>
      </c>
      <c r="F47" s="17">
        <f t="shared" si="10"/>
        <v>0.59375</v>
      </c>
      <c r="G47">
        <v>105420</v>
      </c>
      <c r="H47" t="s">
        <v>125</v>
      </c>
      <c r="I47">
        <v>10026</v>
      </c>
      <c r="J47" t="s">
        <v>18</v>
      </c>
      <c r="K47" t="s">
        <v>25</v>
      </c>
      <c r="L47" s="14">
        <v>1.4777777777777779</v>
      </c>
      <c r="M47" s="10"/>
      <c r="O47">
        <f t="shared" si="12"/>
        <v>105568</v>
      </c>
      <c r="P47" t="s">
        <v>171</v>
      </c>
      <c r="Q47" s="1">
        <f t="shared" si="2"/>
        <v>45619</v>
      </c>
      <c r="R47" s="2">
        <f t="shared" si="3"/>
        <v>0.59375</v>
      </c>
      <c r="S47">
        <f t="shared" si="4"/>
        <v>10026</v>
      </c>
      <c r="T47" t="str">
        <f t="shared" si="5"/>
        <v>HGW Hofweier</v>
      </c>
      <c r="U47" t="str">
        <f t="shared" si="6"/>
        <v>SG JHA Baden</v>
      </c>
      <c r="V47">
        <f t="shared" si="7"/>
        <v>10033</v>
      </c>
      <c r="W47">
        <v>1</v>
      </c>
    </row>
    <row r="48" spans="2:27" x14ac:dyDescent="0.35">
      <c r="B48" t="s">
        <v>106</v>
      </c>
      <c r="C48" s="3" t="s">
        <v>55</v>
      </c>
      <c r="D48" t="s">
        <v>57</v>
      </c>
      <c r="E48" s="1">
        <f t="shared" si="9"/>
        <v>45627</v>
      </c>
      <c r="F48" s="17">
        <f t="shared" si="10"/>
        <v>0.60416666666666663</v>
      </c>
      <c r="G48">
        <v>105424</v>
      </c>
      <c r="H48" t="s">
        <v>128</v>
      </c>
      <c r="I48">
        <v>10174</v>
      </c>
      <c r="J48" t="s">
        <v>9</v>
      </c>
      <c r="K48" t="s">
        <v>18</v>
      </c>
      <c r="L48" s="14">
        <v>1.179861111111111</v>
      </c>
      <c r="M48" s="10"/>
      <c r="O48">
        <f t="shared" si="12"/>
        <v>105569</v>
      </c>
      <c r="P48" t="s">
        <v>171</v>
      </c>
      <c r="Q48" s="1">
        <f t="shared" si="2"/>
        <v>45627</v>
      </c>
      <c r="R48" s="2">
        <f t="shared" si="3"/>
        <v>0.60416666666666663</v>
      </c>
      <c r="S48">
        <f t="shared" si="4"/>
        <v>10174</v>
      </c>
      <c r="T48" t="str">
        <f t="shared" si="5"/>
        <v>SG Kapp/Stein</v>
      </c>
      <c r="U48" t="str">
        <f t="shared" si="6"/>
        <v>HGW Hofweier</v>
      </c>
      <c r="V48">
        <f t="shared" si="7"/>
        <v>10155</v>
      </c>
      <c r="W48">
        <v>1</v>
      </c>
    </row>
    <row r="49" spans="2:23" x14ac:dyDescent="0.35">
      <c r="B49" t="s">
        <v>136</v>
      </c>
      <c r="C49" s="3" t="s">
        <v>58</v>
      </c>
      <c r="D49" t="s">
        <v>57</v>
      </c>
      <c r="E49" s="1">
        <f t="shared" si="9"/>
        <v>45634</v>
      </c>
      <c r="F49" s="17">
        <f t="shared" si="10"/>
        <v>0.6875</v>
      </c>
      <c r="G49">
        <v>105502</v>
      </c>
      <c r="H49" t="s">
        <v>161</v>
      </c>
      <c r="I49">
        <v>10102</v>
      </c>
      <c r="J49" t="s">
        <v>32</v>
      </c>
      <c r="K49" t="s">
        <v>24</v>
      </c>
      <c r="L49" s="14">
        <v>1.8861111111111111</v>
      </c>
      <c r="M49" s="10"/>
      <c r="O49">
        <f t="shared" si="12"/>
        <v>105570</v>
      </c>
      <c r="P49" t="s">
        <v>171</v>
      </c>
      <c r="Q49" s="1">
        <f t="shared" si="2"/>
        <v>45634</v>
      </c>
      <c r="R49" s="2">
        <f t="shared" si="3"/>
        <v>0.6875</v>
      </c>
      <c r="S49">
        <f t="shared" si="4"/>
        <v>10102</v>
      </c>
      <c r="T49" t="str">
        <f t="shared" si="5"/>
        <v>HSC Radolfzell</v>
      </c>
      <c r="U49" t="str">
        <f t="shared" si="6"/>
        <v>SG Kenz/Herbol</v>
      </c>
      <c r="V49">
        <f t="shared" si="7"/>
        <v>10142</v>
      </c>
      <c r="W49">
        <v>1</v>
      </c>
    </row>
    <row r="50" spans="2:23" x14ac:dyDescent="0.35">
      <c r="B50" t="s">
        <v>136</v>
      </c>
      <c r="C50" s="3" t="s">
        <v>58</v>
      </c>
      <c r="D50" t="s">
        <v>57</v>
      </c>
      <c r="E50" s="1">
        <f t="shared" si="9"/>
        <v>45640</v>
      </c>
      <c r="F50" s="17">
        <f t="shared" si="10"/>
        <v>0.52083333333333337</v>
      </c>
      <c r="G50">
        <v>105528</v>
      </c>
      <c r="H50" t="s">
        <v>162</v>
      </c>
      <c r="I50">
        <v>10097</v>
      </c>
      <c r="J50" t="s">
        <v>16</v>
      </c>
      <c r="K50" t="s">
        <v>24</v>
      </c>
      <c r="L50" s="14">
        <v>1.3069444444444445</v>
      </c>
      <c r="M50" s="10"/>
      <c r="O50">
        <f t="shared" si="12"/>
        <v>105571</v>
      </c>
      <c r="P50" t="s">
        <v>171</v>
      </c>
      <c r="Q50" s="1">
        <f t="shared" si="2"/>
        <v>45640</v>
      </c>
      <c r="R50" s="2">
        <f t="shared" si="3"/>
        <v>0.52083333333333337</v>
      </c>
      <c r="S50">
        <f t="shared" si="4"/>
        <v>10097</v>
      </c>
      <c r="T50" t="str">
        <f t="shared" si="5"/>
        <v>HSG Konstanz</v>
      </c>
      <c r="U50" t="str">
        <f t="shared" si="6"/>
        <v>SG Kenz/Herbol</v>
      </c>
      <c r="V50">
        <f t="shared" si="7"/>
        <v>10136</v>
      </c>
      <c r="W50">
        <v>1</v>
      </c>
    </row>
    <row r="51" spans="2:23" x14ac:dyDescent="0.35">
      <c r="B51" t="s">
        <v>106</v>
      </c>
      <c r="C51" s="3" t="s">
        <v>55</v>
      </c>
      <c r="D51" t="s">
        <v>57</v>
      </c>
      <c r="E51" s="1">
        <f t="shared" si="9"/>
        <v>45640</v>
      </c>
      <c r="F51" s="17">
        <f t="shared" si="10"/>
        <v>0.67708333333333337</v>
      </c>
      <c r="G51">
        <v>105429</v>
      </c>
      <c r="H51" t="s">
        <v>134</v>
      </c>
      <c r="I51">
        <v>10016</v>
      </c>
      <c r="J51" t="s">
        <v>25</v>
      </c>
      <c r="K51" t="s">
        <v>9</v>
      </c>
      <c r="L51" s="14">
        <v>1.39375</v>
      </c>
      <c r="M51" s="10"/>
      <c r="O51">
        <f t="shared" si="12"/>
        <v>105572</v>
      </c>
      <c r="P51" t="s">
        <v>171</v>
      </c>
      <c r="Q51" s="1">
        <f t="shared" si="2"/>
        <v>45640</v>
      </c>
      <c r="R51" s="2">
        <f t="shared" si="3"/>
        <v>0.67708333333333337</v>
      </c>
      <c r="S51">
        <f t="shared" si="4"/>
        <v>10016</v>
      </c>
      <c r="T51" t="str">
        <f t="shared" si="5"/>
        <v>SG JHA Baden</v>
      </c>
      <c r="U51" t="str">
        <f t="shared" si="6"/>
        <v>SG Kapp/Stein</v>
      </c>
      <c r="V51">
        <f t="shared" si="7"/>
        <v>10285</v>
      </c>
      <c r="W51">
        <v>1</v>
      </c>
    </row>
    <row r="52" spans="2:23" x14ac:dyDescent="0.35">
      <c r="B52" t="s">
        <v>8</v>
      </c>
      <c r="C52" s="3" t="s">
        <v>55</v>
      </c>
      <c r="D52" t="s">
        <v>57</v>
      </c>
      <c r="E52" s="1">
        <f t="shared" si="9"/>
        <v>45676</v>
      </c>
      <c r="F52" s="17">
        <f t="shared" si="10"/>
        <v>0.55208333333333337</v>
      </c>
      <c r="G52">
        <v>105436</v>
      </c>
      <c r="H52" t="s">
        <v>17</v>
      </c>
      <c r="I52">
        <v>10026</v>
      </c>
      <c r="J52" t="s">
        <v>18</v>
      </c>
      <c r="K52" t="s">
        <v>16</v>
      </c>
      <c r="L52" t="s">
        <v>10</v>
      </c>
      <c r="M52" s="10">
        <v>1</v>
      </c>
      <c r="O52">
        <f t="shared" si="12"/>
        <v>105573</v>
      </c>
      <c r="P52" t="s">
        <v>171</v>
      </c>
      <c r="Q52" s="1">
        <f t="shared" si="2"/>
        <v>45676</v>
      </c>
      <c r="R52" s="2">
        <f t="shared" si="3"/>
        <v>0.55208333333333337</v>
      </c>
      <c r="S52">
        <f t="shared" si="4"/>
        <v>10026</v>
      </c>
      <c r="T52" t="str">
        <f t="shared" si="5"/>
        <v>HGW Hofweier</v>
      </c>
      <c r="U52" t="str">
        <f t="shared" si="6"/>
        <v>HSG Konstanz</v>
      </c>
      <c r="V52">
        <f t="shared" si="7"/>
        <v>10033</v>
      </c>
      <c r="W52">
        <v>1</v>
      </c>
    </row>
    <row r="53" spans="2:23" x14ac:dyDescent="0.35">
      <c r="B53" t="s">
        <v>8</v>
      </c>
      <c r="C53" s="3" t="s">
        <v>55</v>
      </c>
      <c r="D53" t="s">
        <v>57</v>
      </c>
      <c r="E53" s="1">
        <f t="shared" si="9"/>
        <v>45683</v>
      </c>
      <c r="F53" s="19">
        <f t="shared" si="10"/>
        <v>0.45833333333333331</v>
      </c>
      <c r="G53">
        <v>105437</v>
      </c>
      <c r="H53" t="s">
        <v>172</v>
      </c>
      <c r="I53">
        <v>10023</v>
      </c>
      <c r="J53" t="s">
        <v>25</v>
      </c>
      <c r="K53" t="s">
        <v>24</v>
      </c>
      <c r="L53" t="s">
        <v>10</v>
      </c>
      <c r="M53" s="10"/>
      <c r="O53">
        <f t="shared" si="12"/>
        <v>105574</v>
      </c>
      <c r="P53" t="s">
        <v>171</v>
      </c>
      <c r="Q53" s="1">
        <f t="shared" si="2"/>
        <v>45683</v>
      </c>
      <c r="R53" s="2">
        <f t="shared" si="3"/>
        <v>0.45833333333333331</v>
      </c>
      <c r="S53">
        <f t="shared" si="4"/>
        <v>10023</v>
      </c>
      <c r="T53" t="str">
        <f t="shared" si="5"/>
        <v>SG JHA Baden</v>
      </c>
      <c r="U53" t="str">
        <f t="shared" si="6"/>
        <v>SG Kenz/Herbol</v>
      </c>
      <c r="V53">
        <f t="shared" si="7"/>
        <v>10285</v>
      </c>
      <c r="W53">
        <v>1</v>
      </c>
    </row>
    <row r="54" spans="2:23" x14ac:dyDescent="0.35">
      <c r="B54" t="s">
        <v>8</v>
      </c>
      <c r="C54" s="3" t="s">
        <v>55</v>
      </c>
      <c r="D54" t="s">
        <v>57</v>
      </c>
      <c r="E54" s="1">
        <f t="shared" si="9"/>
        <v>45683</v>
      </c>
      <c r="F54" s="17">
        <f t="shared" si="10"/>
        <v>0.625</v>
      </c>
      <c r="G54">
        <v>105441</v>
      </c>
      <c r="H54" t="s">
        <v>28</v>
      </c>
      <c r="I54">
        <v>10005</v>
      </c>
      <c r="J54" t="s">
        <v>9</v>
      </c>
      <c r="K54" t="s">
        <v>32</v>
      </c>
      <c r="L54" t="s">
        <v>10</v>
      </c>
      <c r="M54" s="10"/>
      <c r="O54">
        <f t="shared" si="12"/>
        <v>105575</v>
      </c>
      <c r="P54" t="s">
        <v>171</v>
      </c>
      <c r="Q54" s="1">
        <f t="shared" si="2"/>
        <v>45683</v>
      </c>
      <c r="R54" s="2">
        <f t="shared" si="3"/>
        <v>0.625</v>
      </c>
      <c r="S54">
        <f t="shared" si="4"/>
        <v>10005</v>
      </c>
      <c r="T54" t="str">
        <f t="shared" si="5"/>
        <v>SG Kapp/Stein</v>
      </c>
      <c r="U54" t="str">
        <f t="shared" si="6"/>
        <v>HSC Radolfzell</v>
      </c>
      <c r="V54">
        <f t="shared" si="7"/>
        <v>10155</v>
      </c>
      <c r="W54">
        <v>1</v>
      </c>
    </row>
    <row r="55" spans="2:23" x14ac:dyDescent="0.35">
      <c r="B55" t="s">
        <v>8</v>
      </c>
      <c r="C55" s="7" t="s">
        <v>55</v>
      </c>
      <c r="D55" t="s">
        <v>57</v>
      </c>
      <c r="E55" s="1">
        <f t="shared" si="9"/>
        <v>45689</v>
      </c>
      <c r="F55" s="17">
        <f t="shared" si="10"/>
        <v>0.58333333333333337</v>
      </c>
      <c r="G55">
        <v>105442</v>
      </c>
      <c r="H55" t="s">
        <v>30</v>
      </c>
      <c r="I55">
        <v>10026</v>
      </c>
      <c r="J55" t="s">
        <v>18</v>
      </c>
      <c r="K55" t="s">
        <v>32</v>
      </c>
      <c r="L55" t="s">
        <v>10</v>
      </c>
      <c r="M55" s="10" t="s">
        <v>65</v>
      </c>
      <c r="O55">
        <f t="shared" si="12"/>
        <v>105576</v>
      </c>
      <c r="P55" t="s">
        <v>171</v>
      </c>
      <c r="Q55" s="1">
        <f t="shared" si="2"/>
        <v>45689</v>
      </c>
      <c r="R55" s="2">
        <f t="shared" si="3"/>
        <v>0.58333333333333337</v>
      </c>
      <c r="S55">
        <f t="shared" si="4"/>
        <v>10026</v>
      </c>
      <c r="T55" t="str">
        <f t="shared" si="5"/>
        <v>HGW Hofweier</v>
      </c>
      <c r="U55" t="str">
        <f t="shared" si="6"/>
        <v>HSC Radolfzell</v>
      </c>
      <c r="V55">
        <f t="shared" si="7"/>
        <v>10033</v>
      </c>
      <c r="W55">
        <v>1</v>
      </c>
    </row>
    <row r="56" spans="2:23" x14ac:dyDescent="0.35">
      <c r="B56" t="s">
        <v>8</v>
      </c>
      <c r="C56" s="6" t="s">
        <v>58</v>
      </c>
      <c r="D56" t="s">
        <v>57</v>
      </c>
      <c r="E56" s="1">
        <f t="shared" si="9"/>
        <v>45696</v>
      </c>
      <c r="F56" s="17">
        <f t="shared" si="10"/>
        <v>0.5</v>
      </c>
      <c r="G56">
        <v>105539</v>
      </c>
      <c r="H56" t="s">
        <v>34</v>
      </c>
      <c r="I56">
        <v>10059</v>
      </c>
      <c r="J56" t="s">
        <v>24</v>
      </c>
      <c r="K56" t="s">
        <v>9</v>
      </c>
      <c r="L56" t="s">
        <v>10</v>
      </c>
      <c r="M56" s="10">
        <v>2</v>
      </c>
      <c r="O56">
        <f t="shared" si="12"/>
        <v>105577</v>
      </c>
      <c r="P56" t="s">
        <v>171</v>
      </c>
      <c r="Q56" s="1">
        <f t="shared" si="2"/>
        <v>45696</v>
      </c>
      <c r="R56" s="2">
        <f t="shared" si="3"/>
        <v>0.5</v>
      </c>
      <c r="S56">
        <f t="shared" si="4"/>
        <v>10059</v>
      </c>
      <c r="T56" t="str">
        <f t="shared" si="5"/>
        <v>SG Kenz/Herbol</v>
      </c>
      <c r="U56" t="str">
        <f t="shared" si="6"/>
        <v>SG Kapp/Stein</v>
      </c>
      <c r="V56">
        <f t="shared" si="7"/>
        <v>10207</v>
      </c>
      <c r="W56">
        <v>1</v>
      </c>
    </row>
    <row r="57" spans="2:23" x14ac:dyDescent="0.35">
      <c r="B57" t="s">
        <v>8</v>
      </c>
      <c r="C57" s="6" t="s">
        <v>58</v>
      </c>
      <c r="D57" t="s">
        <v>57</v>
      </c>
      <c r="E57" s="1">
        <f t="shared" si="9"/>
        <v>45696</v>
      </c>
      <c r="F57" s="17">
        <f t="shared" si="10"/>
        <v>0.59375</v>
      </c>
      <c r="G57">
        <v>105540</v>
      </c>
      <c r="H57" t="s">
        <v>35</v>
      </c>
      <c r="I57">
        <v>10097</v>
      </c>
      <c r="J57" t="s">
        <v>16</v>
      </c>
      <c r="K57" t="s">
        <v>25</v>
      </c>
      <c r="L57" t="s">
        <v>10</v>
      </c>
      <c r="M57" s="10"/>
      <c r="O57">
        <f t="shared" si="12"/>
        <v>105578</v>
      </c>
      <c r="P57" t="s">
        <v>171</v>
      </c>
      <c r="Q57" s="1">
        <f t="shared" si="2"/>
        <v>45696</v>
      </c>
      <c r="R57" s="2">
        <f t="shared" si="3"/>
        <v>0.59375</v>
      </c>
      <c r="S57">
        <f t="shared" si="4"/>
        <v>10097</v>
      </c>
      <c r="T57" t="str">
        <f t="shared" si="5"/>
        <v>HSG Konstanz</v>
      </c>
      <c r="U57" t="str">
        <f t="shared" si="6"/>
        <v>SG JHA Baden</v>
      </c>
      <c r="V57">
        <f t="shared" si="7"/>
        <v>10136</v>
      </c>
      <c r="W57">
        <v>1</v>
      </c>
    </row>
    <row r="58" spans="2:23" x14ac:dyDescent="0.35">
      <c r="B58" t="s">
        <v>8</v>
      </c>
      <c r="C58" s="6" t="s">
        <v>58</v>
      </c>
      <c r="D58" t="s">
        <v>57</v>
      </c>
      <c r="E58" s="1">
        <f t="shared" si="9"/>
        <v>45696</v>
      </c>
      <c r="F58" s="17">
        <f t="shared" si="10"/>
        <v>0.60416666666666663</v>
      </c>
      <c r="G58">
        <v>105542</v>
      </c>
      <c r="H58" t="s">
        <v>36</v>
      </c>
      <c r="I58">
        <v>10102</v>
      </c>
      <c r="J58" t="s">
        <v>32</v>
      </c>
      <c r="K58" t="s">
        <v>18</v>
      </c>
      <c r="L58" t="s">
        <v>10</v>
      </c>
      <c r="M58" s="10"/>
      <c r="O58">
        <f t="shared" si="12"/>
        <v>105579</v>
      </c>
      <c r="P58" t="s">
        <v>171</v>
      </c>
      <c r="Q58" s="1">
        <f t="shared" si="2"/>
        <v>45696</v>
      </c>
      <c r="R58" s="2">
        <f t="shared" si="3"/>
        <v>0.60416666666666663</v>
      </c>
      <c r="S58">
        <f t="shared" si="4"/>
        <v>10102</v>
      </c>
      <c r="T58" t="str">
        <f t="shared" si="5"/>
        <v>HSC Radolfzell</v>
      </c>
      <c r="U58" t="str">
        <f t="shared" si="6"/>
        <v>HGW Hofweier</v>
      </c>
      <c r="V58">
        <f t="shared" si="7"/>
        <v>10142</v>
      </c>
      <c r="W58">
        <v>1</v>
      </c>
    </row>
    <row r="59" spans="2:23" x14ac:dyDescent="0.35">
      <c r="B59" t="s">
        <v>8</v>
      </c>
      <c r="C59" s="8" t="s">
        <v>55</v>
      </c>
      <c r="D59" t="s">
        <v>57</v>
      </c>
      <c r="E59" s="1">
        <f t="shared" si="9"/>
        <v>45703</v>
      </c>
      <c r="F59" s="17">
        <f t="shared" si="10"/>
        <v>0.51041666666666663</v>
      </c>
      <c r="G59">
        <v>105444</v>
      </c>
      <c r="H59" t="s">
        <v>37</v>
      </c>
      <c r="I59">
        <v>10026</v>
      </c>
      <c r="J59" t="s">
        <v>18</v>
      </c>
      <c r="K59" t="s">
        <v>24</v>
      </c>
      <c r="L59" t="s">
        <v>10</v>
      </c>
      <c r="M59" s="10">
        <v>3</v>
      </c>
      <c r="O59">
        <f t="shared" si="12"/>
        <v>105580</v>
      </c>
      <c r="P59" t="s">
        <v>171</v>
      </c>
      <c r="Q59" s="1">
        <f t="shared" si="2"/>
        <v>45703</v>
      </c>
      <c r="R59" s="2">
        <f t="shared" si="3"/>
        <v>0.51041666666666663</v>
      </c>
      <c r="S59">
        <f t="shared" si="4"/>
        <v>10026</v>
      </c>
      <c r="T59" t="str">
        <f t="shared" si="5"/>
        <v>HGW Hofweier</v>
      </c>
      <c r="U59" t="str">
        <f t="shared" si="6"/>
        <v>SG Kenz/Herbol</v>
      </c>
      <c r="V59">
        <f t="shared" si="7"/>
        <v>10033</v>
      </c>
      <c r="W59">
        <v>1</v>
      </c>
    </row>
    <row r="60" spans="2:23" x14ac:dyDescent="0.35">
      <c r="B60" t="s">
        <v>8</v>
      </c>
      <c r="C60" s="6" t="s">
        <v>58</v>
      </c>
      <c r="D60" t="s">
        <v>57</v>
      </c>
      <c r="E60" s="1">
        <f t="shared" si="9"/>
        <v>45703</v>
      </c>
      <c r="F60" s="17">
        <f t="shared" si="10"/>
        <v>0.52083333333333337</v>
      </c>
      <c r="G60">
        <v>105548</v>
      </c>
      <c r="H60" t="s">
        <v>38</v>
      </c>
      <c r="I60">
        <v>10097</v>
      </c>
      <c r="J60" t="s">
        <v>16</v>
      </c>
      <c r="K60" t="s">
        <v>9</v>
      </c>
      <c r="L60" t="s">
        <v>10</v>
      </c>
      <c r="M60" s="10"/>
      <c r="O60">
        <f t="shared" si="12"/>
        <v>105581</v>
      </c>
      <c r="P60" t="s">
        <v>171</v>
      </c>
      <c r="Q60" s="1">
        <f t="shared" si="2"/>
        <v>45703</v>
      </c>
      <c r="R60" s="2">
        <f t="shared" si="3"/>
        <v>0.52083333333333337</v>
      </c>
      <c r="S60">
        <f t="shared" si="4"/>
        <v>10097</v>
      </c>
      <c r="T60" t="str">
        <f t="shared" si="5"/>
        <v>HSG Konstanz</v>
      </c>
      <c r="U60" t="str">
        <f t="shared" si="6"/>
        <v>SG Kapp/Stein</v>
      </c>
      <c r="V60">
        <f t="shared" si="7"/>
        <v>10136</v>
      </c>
      <c r="W60">
        <v>1</v>
      </c>
    </row>
    <row r="61" spans="2:23" x14ac:dyDescent="0.35">
      <c r="B61" t="s">
        <v>8</v>
      </c>
      <c r="C61" s="6" t="s">
        <v>58</v>
      </c>
      <c r="D61" t="s">
        <v>57</v>
      </c>
      <c r="E61" s="1">
        <f t="shared" si="9"/>
        <v>45703</v>
      </c>
      <c r="F61" s="17">
        <f t="shared" si="10"/>
        <v>0.60416666666666663</v>
      </c>
      <c r="G61">
        <v>105547</v>
      </c>
      <c r="H61" t="s">
        <v>39</v>
      </c>
      <c r="I61">
        <v>10102</v>
      </c>
      <c r="J61" t="s">
        <v>32</v>
      </c>
      <c r="K61" t="s">
        <v>25</v>
      </c>
      <c r="L61" t="s">
        <v>10</v>
      </c>
      <c r="M61" s="10"/>
      <c r="O61">
        <f t="shared" si="12"/>
        <v>105582</v>
      </c>
      <c r="P61" t="s">
        <v>171</v>
      </c>
      <c r="Q61" s="1">
        <f t="shared" si="2"/>
        <v>45703</v>
      </c>
      <c r="R61" s="2">
        <f t="shared" si="3"/>
        <v>0.60416666666666663</v>
      </c>
      <c r="S61">
        <f t="shared" si="4"/>
        <v>10102</v>
      </c>
      <c r="T61" t="str">
        <f t="shared" si="5"/>
        <v>HSC Radolfzell</v>
      </c>
      <c r="U61" t="str">
        <f t="shared" si="6"/>
        <v>SG JHA Baden</v>
      </c>
      <c r="V61">
        <f t="shared" si="7"/>
        <v>10142</v>
      </c>
      <c r="W61">
        <v>1</v>
      </c>
    </row>
    <row r="62" spans="2:23" x14ac:dyDescent="0.35">
      <c r="B62" t="s">
        <v>8</v>
      </c>
      <c r="C62" s="3" t="s">
        <v>55</v>
      </c>
      <c r="D62" t="s">
        <v>57</v>
      </c>
      <c r="E62" s="1">
        <f t="shared" si="9"/>
        <v>45731</v>
      </c>
      <c r="F62" s="17">
        <f t="shared" si="10"/>
        <v>0.54166666666666663</v>
      </c>
      <c r="G62">
        <v>105447</v>
      </c>
      <c r="H62" t="s">
        <v>42</v>
      </c>
      <c r="I62">
        <v>10174</v>
      </c>
      <c r="J62" t="s">
        <v>9</v>
      </c>
      <c r="K62" t="s">
        <v>16</v>
      </c>
      <c r="L62" t="s">
        <v>10</v>
      </c>
      <c r="M62" s="10" t="s">
        <v>63</v>
      </c>
      <c r="O62">
        <f t="shared" si="12"/>
        <v>105583</v>
      </c>
      <c r="P62" t="s">
        <v>171</v>
      </c>
      <c r="Q62" s="1">
        <f t="shared" si="2"/>
        <v>45731</v>
      </c>
      <c r="R62" s="2">
        <f t="shared" si="3"/>
        <v>0.54166666666666663</v>
      </c>
      <c r="S62">
        <f t="shared" si="4"/>
        <v>10174</v>
      </c>
      <c r="T62" t="str">
        <f t="shared" si="5"/>
        <v>SG Kapp/Stein</v>
      </c>
      <c r="U62" t="str">
        <f t="shared" si="6"/>
        <v>HSG Konstanz</v>
      </c>
      <c r="V62">
        <f t="shared" si="7"/>
        <v>10155</v>
      </c>
      <c r="W62">
        <v>1</v>
      </c>
    </row>
    <row r="63" spans="2:23" x14ac:dyDescent="0.35">
      <c r="B63" t="s">
        <v>8</v>
      </c>
      <c r="C63" s="3" t="s">
        <v>55</v>
      </c>
      <c r="D63" t="s">
        <v>57</v>
      </c>
      <c r="E63" s="1">
        <f t="shared" si="9"/>
        <v>45732</v>
      </c>
      <c r="F63" s="17">
        <f t="shared" si="10"/>
        <v>0.52083333333333337</v>
      </c>
      <c r="G63">
        <v>105448</v>
      </c>
      <c r="H63" t="s">
        <v>45</v>
      </c>
      <c r="I63">
        <v>10016</v>
      </c>
      <c r="J63" t="s">
        <v>25</v>
      </c>
      <c r="K63" t="s">
        <v>32</v>
      </c>
      <c r="L63" t="s">
        <v>10</v>
      </c>
      <c r="M63" s="10"/>
      <c r="O63">
        <f t="shared" si="12"/>
        <v>105584</v>
      </c>
      <c r="P63" t="s">
        <v>171</v>
      </c>
      <c r="Q63" s="1">
        <f t="shared" si="2"/>
        <v>45732</v>
      </c>
      <c r="R63" s="2">
        <f t="shared" si="3"/>
        <v>0.52083333333333337</v>
      </c>
      <c r="S63">
        <f t="shared" si="4"/>
        <v>10016</v>
      </c>
      <c r="T63" t="str">
        <f t="shared" si="5"/>
        <v>SG JHA Baden</v>
      </c>
      <c r="U63" t="str">
        <f t="shared" si="6"/>
        <v>HSC Radolfzell</v>
      </c>
      <c r="V63">
        <f t="shared" si="7"/>
        <v>10285</v>
      </c>
      <c r="W63">
        <v>1</v>
      </c>
    </row>
    <row r="64" spans="2:23" x14ac:dyDescent="0.35">
      <c r="B64" t="s">
        <v>8</v>
      </c>
      <c r="C64" s="6" t="s">
        <v>58</v>
      </c>
      <c r="D64" t="s">
        <v>57</v>
      </c>
      <c r="E64" s="1">
        <f t="shared" si="9"/>
        <v>45738</v>
      </c>
      <c r="F64" s="17">
        <f t="shared" si="10"/>
        <v>0.45833333333333331</v>
      </c>
      <c r="G64">
        <v>105551</v>
      </c>
      <c r="H64" t="s">
        <v>46</v>
      </c>
      <c r="I64">
        <v>10097</v>
      </c>
      <c r="J64" t="s">
        <v>16</v>
      </c>
      <c r="K64" t="s">
        <v>18</v>
      </c>
      <c r="L64" t="s">
        <v>10</v>
      </c>
      <c r="M64" s="10" t="s">
        <v>64</v>
      </c>
      <c r="O64">
        <f t="shared" si="12"/>
        <v>105585</v>
      </c>
      <c r="P64" t="s">
        <v>171</v>
      </c>
      <c r="Q64" s="1">
        <f t="shared" si="2"/>
        <v>45738</v>
      </c>
      <c r="R64" s="2">
        <f t="shared" si="3"/>
        <v>0.45833333333333331</v>
      </c>
      <c r="S64">
        <f t="shared" si="4"/>
        <v>10097</v>
      </c>
      <c r="T64" t="str">
        <f t="shared" si="5"/>
        <v>HSG Konstanz</v>
      </c>
      <c r="U64" t="str">
        <f t="shared" si="6"/>
        <v>HGW Hofweier</v>
      </c>
      <c r="V64">
        <f t="shared" si="7"/>
        <v>10136</v>
      </c>
      <c r="W64">
        <v>1</v>
      </c>
    </row>
    <row r="65" spans="2:23" x14ac:dyDescent="0.35">
      <c r="B65" t="s">
        <v>8</v>
      </c>
      <c r="C65" s="6" t="s">
        <v>58</v>
      </c>
      <c r="D65" t="s">
        <v>57</v>
      </c>
      <c r="E65" s="1">
        <f t="shared" si="9"/>
        <v>45738</v>
      </c>
      <c r="F65" s="17">
        <f t="shared" si="10"/>
        <v>0.5625</v>
      </c>
      <c r="G65">
        <v>105550</v>
      </c>
      <c r="H65" t="s">
        <v>47</v>
      </c>
      <c r="I65">
        <v>10059</v>
      </c>
      <c r="J65" t="s">
        <v>24</v>
      </c>
      <c r="K65" t="s">
        <v>25</v>
      </c>
      <c r="L65" t="s">
        <v>10</v>
      </c>
      <c r="M65" s="10"/>
      <c r="O65">
        <f t="shared" si="12"/>
        <v>105586</v>
      </c>
      <c r="P65" t="s">
        <v>171</v>
      </c>
      <c r="Q65" s="1">
        <f t="shared" si="2"/>
        <v>45738</v>
      </c>
      <c r="R65" s="2">
        <f t="shared" si="3"/>
        <v>0.5625</v>
      </c>
      <c r="S65">
        <f t="shared" si="4"/>
        <v>10059</v>
      </c>
      <c r="T65" t="str">
        <f t="shared" si="5"/>
        <v>SG Kenz/Herbol</v>
      </c>
      <c r="U65" t="str">
        <f t="shared" si="6"/>
        <v>SG JHA Baden</v>
      </c>
      <c r="V65">
        <f t="shared" si="7"/>
        <v>10207</v>
      </c>
      <c r="W65">
        <v>1</v>
      </c>
    </row>
    <row r="66" spans="2:23" x14ac:dyDescent="0.35">
      <c r="B66" t="s">
        <v>8</v>
      </c>
      <c r="C66" s="6" t="s">
        <v>58</v>
      </c>
      <c r="D66" t="s">
        <v>57</v>
      </c>
      <c r="E66" s="1">
        <f t="shared" si="9"/>
        <v>45738</v>
      </c>
      <c r="F66" s="17">
        <f t="shared" si="10"/>
        <v>0.60416666666666663</v>
      </c>
      <c r="G66">
        <v>105552</v>
      </c>
      <c r="H66" t="s">
        <v>48</v>
      </c>
      <c r="I66">
        <v>10102</v>
      </c>
      <c r="J66" t="s">
        <v>32</v>
      </c>
      <c r="K66" t="s">
        <v>9</v>
      </c>
      <c r="L66" t="s">
        <v>10</v>
      </c>
      <c r="M66" s="10"/>
      <c r="O66">
        <f t="shared" si="12"/>
        <v>105587</v>
      </c>
      <c r="P66" t="s">
        <v>171</v>
      </c>
      <c r="Q66" s="1">
        <f t="shared" si="2"/>
        <v>45738</v>
      </c>
      <c r="R66" s="2">
        <f t="shared" si="3"/>
        <v>0.60416666666666663</v>
      </c>
      <c r="S66">
        <f t="shared" si="4"/>
        <v>10102</v>
      </c>
      <c r="T66" t="str">
        <f t="shared" si="5"/>
        <v>HSC Radolfzell</v>
      </c>
      <c r="U66" t="str">
        <f t="shared" si="6"/>
        <v>SG Kapp/Stein</v>
      </c>
      <c r="V66">
        <f t="shared" si="7"/>
        <v>10142</v>
      </c>
      <c r="W66">
        <v>1</v>
      </c>
    </row>
    <row r="67" spans="2:23" x14ac:dyDescent="0.35">
      <c r="B67" t="s">
        <v>8</v>
      </c>
      <c r="C67" s="3" t="s">
        <v>55</v>
      </c>
      <c r="D67" t="s">
        <v>57</v>
      </c>
      <c r="E67" s="1">
        <f t="shared" si="9"/>
        <v>45745</v>
      </c>
      <c r="F67" s="17">
        <f t="shared" si="10"/>
        <v>0.5</v>
      </c>
      <c r="G67">
        <v>105454</v>
      </c>
      <c r="H67" t="s">
        <v>52</v>
      </c>
      <c r="I67">
        <v>10196</v>
      </c>
      <c r="J67" t="s">
        <v>9</v>
      </c>
      <c r="K67" t="s">
        <v>24</v>
      </c>
      <c r="L67" t="s">
        <v>10</v>
      </c>
      <c r="M67" s="10" t="s">
        <v>65</v>
      </c>
      <c r="O67">
        <f t="shared" si="12"/>
        <v>105588</v>
      </c>
      <c r="P67" t="s">
        <v>171</v>
      </c>
      <c r="Q67" s="1">
        <f t="shared" si="2"/>
        <v>45745</v>
      </c>
      <c r="R67" s="2">
        <f t="shared" si="3"/>
        <v>0.5</v>
      </c>
      <c r="S67">
        <f t="shared" si="4"/>
        <v>10196</v>
      </c>
      <c r="T67" t="str">
        <f t="shared" si="5"/>
        <v>SG Kapp/Stein</v>
      </c>
      <c r="U67" t="str">
        <f t="shared" si="6"/>
        <v>SG Kenz/Herbol</v>
      </c>
      <c r="V67">
        <f t="shared" si="7"/>
        <v>10155</v>
      </c>
      <c r="W67">
        <v>1</v>
      </c>
    </row>
    <row r="68" spans="2:23" x14ac:dyDescent="0.35">
      <c r="B68" t="s">
        <v>8</v>
      </c>
      <c r="C68" s="3" t="s">
        <v>55</v>
      </c>
      <c r="D68" t="s">
        <v>57</v>
      </c>
      <c r="E68" s="1">
        <f t="shared" si="9"/>
        <v>45746</v>
      </c>
      <c r="F68" s="17">
        <f t="shared" si="10"/>
        <v>0.57291666666666663</v>
      </c>
      <c r="G68">
        <v>105451</v>
      </c>
      <c r="H68" t="s">
        <v>53</v>
      </c>
      <c r="I68">
        <v>10016</v>
      </c>
      <c r="J68" t="s">
        <v>25</v>
      </c>
      <c r="K68" t="s">
        <v>16</v>
      </c>
      <c r="L68" t="s">
        <v>10</v>
      </c>
      <c r="M68" s="10"/>
      <c r="O68">
        <f t="shared" si="12"/>
        <v>105589</v>
      </c>
      <c r="P68" t="s">
        <v>171</v>
      </c>
      <c r="Q68" s="1">
        <f t="shared" si="2"/>
        <v>45746</v>
      </c>
      <c r="R68" s="2">
        <f t="shared" si="3"/>
        <v>0.57291666666666663</v>
      </c>
      <c r="S68">
        <f t="shared" si="4"/>
        <v>10016</v>
      </c>
      <c r="T68" t="str">
        <f t="shared" si="5"/>
        <v>SG JHA Baden</v>
      </c>
      <c r="U68" t="str">
        <f t="shared" si="6"/>
        <v>HSG Konstanz</v>
      </c>
      <c r="V68">
        <f t="shared" si="7"/>
        <v>10285</v>
      </c>
      <c r="W68">
        <v>1</v>
      </c>
    </row>
    <row r="69" spans="2:23" x14ac:dyDescent="0.35">
      <c r="B69" t="s">
        <v>8</v>
      </c>
      <c r="C69" s="9" t="s">
        <v>58</v>
      </c>
      <c r="D69" t="s">
        <v>57</v>
      </c>
      <c r="E69" s="1">
        <f t="shared" si="9"/>
        <v>45759</v>
      </c>
      <c r="F69" s="17">
        <f t="shared" si="10"/>
        <v>0.6875</v>
      </c>
      <c r="G69">
        <v>105545</v>
      </c>
      <c r="H69" t="s">
        <v>54</v>
      </c>
      <c r="I69">
        <v>10059</v>
      </c>
      <c r="J69" t="s">
        <v>24</v>
      </c>
      <c r="K69" t="s">
        <v>18</v>
      </c>
      <c r="L69" t="s">
        <v>10</v>
      </c>
      <c r="M69" s="10" t="s">
        <v>63</v>
      </c>
      <c r="O69">
        <f t="shared" si="12"/>
        <v>105590</v>
      </c>
      <c r="P69" t="s">
        <v>171</v>
      </c>
      <c r="Q69" s="1">
        <f t="shared" si="2"/>
        <v>45759</v>
      </c>
      <c r="R69" s="2">
        <f t="shared" si="3"/>
        <v>0.6875</v>
      </c>
      <c r="S69">
        <f t="shared" si="4"/>
        <v>10059</v>
      </c>
      <c r="T69" t="str">
        <f t="shared" si="5"/>
        <v>SG Kenz/Herbol</v>
      </c>
      <c r="U69" t="str">
        <f t="shared" si="6"/>
        <v>HGW Hofweier</v>
      </c>
      <c r="V69">
        <f t="shared" si="7"/>
        <v>10207</v>
      </c>
      <c r="W69">
        <v>1</v>
      </c>
    </row>
    <row r="70" spans="2:23" x14ac:dyDescent="0.35">
      <c r="F70" s="17"/>
      <c r="M70" s="10"/>
      <c r="Q70" s="1"/>
      <c r="R70" s="2"/>
    </row>
    <row r="71" spans="2:23" x14ac:dyDescent="0.35">
      <c r="F71" s="17"/>
      <c r="M71" s="10"/>
      <c r="Q71" s="1"/>
      <c r="R71" s="2"/>
    </row>
    <row r="72" spans="2:23" x14ac:dyDescent="0.35">
      <c r="F72" s="17"/>
      <c r="M72" s="10"/>
      <c r="Q72" s="1"/>
      <c r="R72" s="2"/>
    </row>
    <row r="73" spans="2:23" x14ac:dyDescent="0.35">
      <c r="F73" s="17"/>
      <c r="M73" s="10"/>
      <c r="Q73" s="1"/>
      <c r="R73" s="2"/>
    </row>
    <row r="74" spans="2:23" x14ac:dyDescent="0.35">
      <c r="F74" s="17"/>
      <c r="M74" s="10"/>
      <c r="Q74" s="1"/>
      <c r="R74" s="2"/>
    </row>
    <row r="75" spans="2:23" x14ac:dyDescent="0.35">
      <c r="B75" t="s">
        <v>106</v>
      </c>
      <c r="C75" s="3" t="s">
        <v>55</v>
      </c>
      <c r="E75" s="1">
        <f>VALUE(MID(H75,5,8))</f>
        <v>45557</v>
      </c>
      <c r="F75" s="17">
        <f>VALUE(MID(H75,15,5))</f>
        <v>0.625</v>
      </c>
      <c r="G75">
        <v>105406</v>
      </c>
      <c r="H75" t="s">
        <v>107</v>
      </c>
      <c r="I75">
        <v>10005</v>
      </c>
      <c r="J75" t="s">
        <v>9</v>
      </c>
      <c r="K75" t="s">
        <v>11</v>
      </c>
      <c r="L75" s="14">
        <v>1.10625</v>
      </c>
      <c r="Q75" s="1"/>
      <c r="R75" s="2"/>
    </row>
    <row r="76" spans="2:23" x14ac:dyDescent="0.35">
      <c r="B76" t="s">
        <v>106</v>
      </c>
      <c r="C76" s="3" t="s">
        <v>55</v>
      </c>
      <c r="E76" s="1">
        <f t="shared" ref="E76:E135" si="13">VALUE(MID(H76,5,8))</f>
        <v>45564</v>
      </c>
      <c r="F76" s="17">
        <f t="shared" ref="F76:F135" si="14">VALUE(MID(H76,15,5))</f>
        <v>0.55208333333333337</v>
      </c>
      <c r="G76">
        <v>105402</v>
      </c>
      <c r="H76" t="s">
        <v>108</v>
      </c>
      <c r="I76">
        <v>10026</v>
      </c>
      <c r="J76" t="s">
        <v>18</v>
      </c>
      <c r="K76" t="s">
        <v>11</v>
      </c>
      <c r="L76" s="15">
        <v>0.59861111111111109</v>
      </c>
      <c r="Q76" s="1"/>
      <c r="R76" s="2"/>
    </row>
    <row r="77" spans="2:23" x14ac:dyDescent="0.35">
      <c r="B77" t="s">
        <v>106</v>
      </c>
      <c r="C77" s="3" t="s">
        <v>55</v>
      </c>
      <c r="D77" t="s">
        <v>57</v>
      </c>
      <c r="E77" s="1">
        <f t="shared" si="13"/>
        <v>45564</v>
      </c>
      <c r="F77" s="17">
        <f t="shared" si="14"/>
        <v>0.625</v>
      </c>
      <c r="G77">
        <v>105403</v>
      </c>
      <c r="H77" t="s">
        <v>109</v>
      </c>
      <c r="I77">
        <v>10196</v>
      </c>
      <c r="J77" t="s">
        <v>9</v>
      </c>
      <c r="K77" t="s">
        <v>25</v>
      </c>
      <c r="L77" s="14">
        <v>1.4750000000000001</v>
      </c>
      <c r="Q77" s="1"/>
      <c r="R77" s="2"/>
    </row>
    <row r="78" spans="2:23" x14ac:dyDescent="0.35">
      <c r="B78" t="s">
        <v>106</v>
      </c>
      <c r="C78" s="3" t="s">
        <v>55</v>
      </c>
      <c r="E78" s="1">
        <f t="shared" si="13"/>
        <v>45571</v>
      </c>
      <c r="F78" s="17">
        <f t="shared" si="14"/>
        <v>0.60416666666666663</v>
      </c>
      <c r="G78">
        <v>105404</v>
      </c>
      <c r="H78" t="s">
        <v>110</v>
      </c>
      <c r="I78">
        <v>10040</v>
      </c>
      <c r="J78" t="s">
        <v>15</v>
      </c>
      <c r="K78" t="s">
        <v>25</v>
      </c>
      <c r="L78" s="14">
        <v>1.6888888888888889</v>
      </c>
      <c r="Q78" s="1"/>
      <c r="R78" s="2"/>
    </row>
    <row r="79" spans="2:23" x14ac:dyDescent="0.35">
      <c r="B79" t="s">
        <v>106</v>
      </c>
      <c r="C79" s="3" t="s">
        <v>55</v>
      </c>
      <c r="D79" t="s">
        <v>57</v>
      </c>
      <c r="E79" s="1">
        <f t="shared" si="13"/>
        <v>45577</v>
      </c>
      <c r="F79" s="17">
        <f t="shared" si="14"/>
        <v>0.65625</v>
      </c>
      <c r="G79">
        <v>105408</v>
      </c>
      <c r="H79" t="s">
        <v>111</v>
      </c>
      <c r="I79">
        <v>10026</v>
      </c>
      <c r="J79" t="s">
        <v>18</v>
      </c>
      <c r="K79" t="s">
        <v>9</v>
      </c>
      <c r="L79" s="14">
        <v>1.2229166666666667</v>
      </c>
      <c r="Q79" s="1"/>
      <c r="R79" s="2"/>
    </row>
    <row r="80" spans="2:23" x14ac:dyDescent="0.35">
      <c r="B80" t="s">
        <v>106</v>
      </c>
      <c r="C80" s="3" t="s">
        <v>55</v>
      </c>
      <c r="E80" s="1">
        <f t="shared" si="13"/>
        <v>45578</v>
      </c>
      <c r="F80" s="17">
        <f t="shared" si="14"/>
        <v>0.64583333333333337</v>
      </c>
      <c r="G80">
        <v>105407</v>
      </c>
      <c r="H80" t="s">
        <v>112</v>
      </c>
      <c r="I80">
        <v>10016</v>
      </c>
      <c r="J80" t="s">
        <v>25</v>
      </c>
      <c r="K80" t="s">
        <v>13</v>
      </c>
      <c r="L80" s="14">
        <v>1.1847222222222222</v>
      </c>
      <c r="Q80" s="1"/>
      <c r="R80" s="2"/>
    </row>
    <row r="81" spans="2:18" x14ac:dyDescent="0.35">
      <c r="B81" t="s">
        <v>106</v>
      </c>
      <c r="C81" s="3" t="s">
        <v>55</v>
      </c>
      <c r="D81" t="s">
        <v>56</v>
      </c>
      <c r="E81" s="1">
        <f t="shared" si="13"/>
        <v>45584</v>
      </c>
      <c r="F81" s="17">
        <f t="shared" si="14"/>
        <v>0.67708333333333337</v>
      </c>
      <c r="G81">
        <v>105412</v>
      </c>
      <c r="H81" t="s">
        <v>113</v>
      </c>
      <c r="I81">
        <v>10008</v>
      </c>
      <c r="J81" t="s">
        <v>13</v>
      </c>
      <c r="K81" t="s">
        <v>11</v>
      </c>
      <c r="L81" s="14">
        <v>1.01875</v>
      </c>
      <c r="Q81" s="1"/>
      <c r="R81" s="2"/>
    </row>
    <row r="82" spans="2:18" x14ac:dyDescent="0.35">
      <c r="B82" t="s">
        <v>106</v>
      </c>
      <c r="C82" s="3" t="s">
        <v>55</v>
      </c>
      <c r="E82" s="1">
        <f t="shared" si="13"/>
        <v>45585</v>
      </c>
      <c r="F82" s="17">
        <f t="shared" si="14"/>
        <v>0.4861111111111111</v>
      </c>
      <c r="G82">
        <v>105410</v>
      </c>
      <c r="H82" t="s">
        <v>114</v>
      </c>
      <c r="I82">
        <v>10032</v>
      </c>
      <c r="J82" t="s">
        <v>15</v>
      </c>
      <c r="K82" t="s">
        <v>9</v>
      </c>
      <c r="L82" s="14">
        <v>1.4798611111111111</v>
      </c>
      <c r="Q82" s="1"/>
      <c r="R82" s="2"/>
    </row>
    <row r="83" spans="2:18" x14ac:dyDescent="0.35">
      <c r="B83" t="s">
        <v>106</v>
      </c>
      <c r="C83" s="3" t="s">
        <v>55</v>
      </c>
      <c r="D83" t="s">
        <v>57</v>
      </c>
      <c r="E83" s="1">
        <f t="shared" si="13"/>
        <v>45585</v>
      </c>
      <c r="F83" s="17">
        <f t="shared" si="14"/>
        <v>0.625</v>
      </c>
      <c r="G83">
        <v>105411</v>
      </c>
      <c r="H83" t="s">
        <v>115</v>
      </c>
      <c r="I83">
        <v>10016</v>
      </c>
      <c r="J83" t="s">
        <v>25</v>
      </c>
      <c r="K83" t="s">
        <v>18</v>
      </c>
      <c r="L83" s="14">
        <v>1.0201388888888889</v>
      </c>
      <c r="Q83" s="1"/>
      <c r="R83" s="2"/>
    </row>
    <row r="84" spans="2:18" x14ac:dyDescent="0.35">
      <c r="B84" t="s">
        <v>106</v>
      </c>
      <c r="C84" s="3" t="s">
        <v>55</v>
      </c>
      <c r="D84" t="s">
        <v>56</v>
      </c>
      <c r="E84" s="1">
        <f t="shared" si="13"/>
        <v>45591</v>
      </c>
      <c r="F84" s="17">
        <f t="shared" si="14"/>
        <v>0.44791666666666669</v>
      </c>
      <c r="G84">
        <v>105421</v>
      </c>
      <c r="H84" t="s">
        <v>116</v>
      </c>
      <c r="I84">
        <v>10045</v>
      </c>
      <c r="J84" t="s">
        <v>11</v>
      </c>
      <c r="K84" t="s">
        <v>13</v>
      </c>
      <c r="L84" s="14">
        <v>1.3493055555555555</v>
      </c>
      <c r="Q84" s="1"/>
      <c r="R84" s="2"/>
    </row>
    <row r="85" spans="2:18" x14ac:dyDescent="0.35">
      <c r="B85" t="s">
        <v>106</v>
      </c>
      <c r="C85" s="3" t="s">
        <v>55</v>
      </c>
      <c r="D85" t="s">
        <v>56</v>
      </c>
      <c r="E85" s="1">
        <f t="shared" si="13"/>
        <v>45598</v>
      </c>
      <c r="F85" s="17">
        <f t="shared" si="14"/>
        <v>0.66666666666666663</v>
      </c>
      <c r="G85">
        <v>105401</v>
      </c>
      <c r="H85" t="s">
        <v>117</v>
      </c>
      <c r="I85">
        <v>10006</v>
      </c>
      <c r="J85" t="s">
        <v>13</v>
      </c>
      <c r="K85" t="s">
        <v>15</v>
      </c>
      <c r="L85" s="14">
        <v>1.5631944444444446</v>
      </c>
      <c r="Q85" s="1"/>
      <c r="R85" s="2"/>
    </row>
    <row r="86" spans="2:18" x14ac:dyDescent="0.35">
      <c r="B86" t="s">
        <v>106</v>
      </c>
      <c r="C86" s="3" t="s">
        <v>55</v>
      </c>
      <c r="E86" s="1">
        <f t="shared" si="13"/>
        <v>45599</v>
      </c>
      <c r="F86" s="17">
        <f t="shared" si="14"/>
        <v>0.54166666666666663</v>
      </c>
      <c r="G86">
        <v>105405</v>
      </c>
      <c r="H86" t="s">
        <v>118</v>
      </c>
      <c r="I86">
        <v>10006</v>
      </c>
      <c r="J86" t="s">
        <v>13</v>
      </c>
      <c r="K86" t="s">
        <v>18</v>
      </c>
      <c r="L86" s="14">
        <v>1.6055555555555556</v>
      </c>
      <c r="Q86" s="1"/>
      <c r="R86" s="2"/>
    </row>
    <row r="87" spans="2:18" x14ac:dyDescent="0.35">
      <c r="B87" t="s">
        <v>106</v>
      </c>
      <c r="C87" s="3" t="s">
        <v>55</v>
      </c>
      <c r="E87" s="1">
        <f t="shared" si="13"/>
        <v>45605</v>
      </c>
      <c r="F87" s="17">
        <f t="shared" si="14"/>
        <v>0.54166666666666663</v>
      </c>
      <c r="G87">
        <v>105415</v>
      </c>
      <c r="H87" t="s">
        <v>119</v>
      </c>
      <c r="I87">
        <v>10116</v>
      </c>
      <c r="J87" t="s">
        <v>11</v>
      </c>
      <c r="K87" t="s">
        <v>25</v>
      </c>
      <c r="L87" s="14">
        <v>1.7673611111111112</v>
      </c>
      <c r="Q87" s="1"/>
      <c r="R87" s="2"/>
    </row>
    <row r="88" spans="2:18" x14ac:dyDescent="0.35">
      <c r="B88" t="s">
        <v>106</v>
      </c>
      <c r="C88" s="3" t="s">
        <v>55</v>
      </c>
      <c r="E88" s="1">
        <f t="shared" si="13"/>
        <v>45605</v>
      </c>
      <c r="F88" s="17">
        <f t="shared" si="14"/>
        <v>0.54166666666666663</v>
      </c>
      <c r="G88">
        <v>105413</v>
      </c>
      <c r="H88" t="s">
        <v>119</v>
      </c>
      <c r="I88">
        <v>10174</v>
      </c>
      <c r="J88" t="s">
        <v>9</v>
      </c>
      <c r="K88" t="s">
        <v>13</v>
      </c>
      <c r="L88" s="14">
        <v>1.3972222222222221</v>
      </c>
      <c r="Q88" s="1"/>
      <c r="R88" s="2"/>
    </row>
    <row r="89" spans="2:18" x14ac:dyDescent="0.35">
      <c r="B89" t="s">
        <v>106</v>
      </c>
      <c r="C89" s="3" t="s">
        <v>55</v>
      </c>
      <c r="E89" s="1">
        <f t="shared" si="13"/>
        <v>45606</v>
      </c>
      <c r="F89" s="17">
        <f t="shared" si="14"/>
        <v>0.55208333333333337</v>
      </c>
      <c r="G89">
        <v>105414</v>
      </c>
      <c r="H89" t="s">
        <v>120</v>
      </c>
      <c r="I89">
        <v>10026</v>
      </c>
      <c r="J89" t="s">
        <v>18</v>
      </c>
      <c r="K89" t="s">
        <v>15</v>
      </c>
      <c r="L89" s="15">
        <v>0.89861111111111114</v>
      </c>
      <c r="Q89" s="1"/>
      <c r="R89" s="2"/>
    </row>
    <row r="90" spans="2:18" x14ac:dyDescent="0.35">
      <c r="B90" t="s">
        <v>106</v>
      </c>
      <c r="C90" s="3" t="s">
        <v>55</v>
      </c>
      <c r="E90" s="1">
        <f t="shared" si="13"/>
        <v>45613</v>
      </c>
      <c r="F90" s="17">
        <f t="shared" si="14"/>
        <v>0.54166666666666663</v>
      </c>
      <c r="G90">
        <v>105417</v>
      </c>
      <c r="H90" t="s">
        <v>121</v>
      </c>
      <c r="I90">
        <v>10040</v>
      </c>
      <c r="J90" t="s">
        <v>15</v>
      </c>
      <c r="K90" t="s">
        <v>18</v>
      </c>
      <c r="L90" s="14">
        <v>1.1826388888888888</v>
      </c>
      <c r="Q90" s="1"/>
      <c r="R90" s="2"/>
    </row>
    <row r="91" spans="2:18" x14ac:dyDescent="0.35">
      <c r="B91" t="s">
        <v>106</v>
      </c>
      <c r="C91" s="3" t="s">
        <v>55</v>
      </c>
      <c r="E91" s="1">
        <f t="shared" si="13"/>
        <v>45613</v>
      </c>
      <c r="F91" s="17">
        <f t="shared" si="14"/>
        <v>0.5625</v>
      </c>
      <c r="G91">
        <v>105416</v>
      </c>
      <c r="H91" t="s">
        <v>122</v>
      </c>
      <c r="I91">
        <v>10006</v>
      </c>
      <c r="J91" t="s">
        <v>13</v>
      </c>
      <c r="K91" t="s">
        <v>9</v>
      </c>
      <c r="L91" s="14">
        <v>1.4361111111111111</v>
      </c>
      <c r="Q91" s="1"/>
      <c r="R91" s="2"/>
    </row>
    <row r="92" spans="2:18" x14ac:dyDescent="0.35">
      <c r="B92" t="s">
        <v>106</v>
      </c>
      <c r="C92" s="3" t="s">
        <v>55</v>
      </c>
      <c r="E92" s="1">
        <f t="shared" si="13"/>
        <v>45613</v>
      </c>
      <c r="F92" s="17">
        <f t="shared" si="14"/>
        <v>0.58333333333333337</v>
      </c>
      <c r="G92">
        <v>105418</v>
      </c>
      <c r="H92" t="s">
        <v>123</v>
      </c>
      <c r="I92">
        <v>10023</v>
      </c>
      <c r="J92" t="s">
        <v>25</v>
      </c>
      <c r="K92" t="s">
        <v>11</v>
      </c>
      <c r="L92" s="15">
        <v>0.8618055555555556</v>
      </c>
      <c r="Q92" s="1"/>
      <c r="R92" s="2"/>
    </row>
    <row r="93" spans="2:18" x14ac:dyDescent="0.35">
      <c r="B93" t="s">
        <v>106</v>
      </c>
      <c r="C93" s="3" t="s">
        <v>55</v>
      </c>
      <c r="E93" s="1">
        <f t="shared" si="13"/>
        <v>45619</v>
      </c>
      <c r="F93" s="17">
        <f t="shared" si="14"/>
        <v>0.57291666666666663</v>
      </c>
      <c r="G93">
        <v>105419</v>
      </c>
      <c r="H93" t="s">
        <v>124</v>
      </c>
      <c r="I93">
        <v>10196</v>
      </c>
      <c r="J93" t="s">
        <v>9</v>
      </c>
      <c r="K93" t="s">
        <v>15</v>
      </c>
      <c r="L93" s="14">
        <v>1.3083333333333333</v>
      </c>
      <c r="Q93" s="1"/>
      <c r="R93" s="2"/>
    </row>
    <row r="94" spans="2:18" x14ac:dyDescent="0.35">
      <c r="B94" t="s">
        <v>106</v>
      </c>
      <c r="C94" s="3" t="s">
        <v>55</v>
      </c>
      <c r="D94" t="s">
        <v>57</v>
      </c>
      <c r="E94" s="1">
        <f t="shared" si="13"/>
        <v>45619</v>
      </c>
      <c r="F94" s="17">
        <f t="shared" si="14"/>
        <v>0.59375</v>
      </c>
      <c r="G94">
        <v>105420</v>
      </c>
      <c r="H94" t="s">
        <v>125</v>
      </c>
      <c r="I94">
        <v>10026</v>
      </c>
      <c r="J94" t="s">
        <v>18</v>
      </c>
      <c r="K94" t="s">
        <v>25</v>
      </c>
      <c r="L94" s="14">
        <v>1.4777777777777779</v>
      </c>
      <c r="Q94" s="1"/>
      <c r="R94" s="2"/>
    </row>
    <row r="95" spans="2:18" x14ac:dyDescent="0.35">
      <c r="B95" t="s">
        <v>106</v>
      </c>
      <c r="C95" s="3" t="s">
        <v>55</v>
      </c>
      <c r="D95" t="s">
        <v>56</v>
      </c>
      <c r="E95" s="1">
        <f t="shared" si="13"/>
        <v>45625</v>
      </c>
      <c r="F95" s="17">
        <f t="shared" si="14"/>
        <v>0.77083333333333337</v>
      </c>
      <c r="G95">
        <v>105409</v>
      </c>
      <c r="H95" t="s">
        <v>126</v>
      </c>
      <c r="I95">
        <v>10045</v>
      </c>
      <c r="J95" t="s">
        <v>11</v>
      </c>
      <c r="K95" t="s">
        <v>15</v>
      </c>
      <c r="L95" s="14">
        <v>1.4368055555555554</v>
      </c>
      <c r="Q95" s="1"/>
      <c r="R95" s="2"/>
    </row>
    <row r="96" spans="2:18" x14ac:dyDescent="0.35">
      <c r="B96" t="s">
        <v>106</v>
      </c>
      <c r="C96" s="3" t="s">
        <v>55</v>
      </c>
      <c r="E96" s="1">
        <f t="shared" si="13"/>
        <v>45626</v>
      </c>
      <c r="F96" s="17">
        <f t="shared" si="14"/>
        <v>0.75</v>
      </c>
      <c r="G96">
        <v>105422</v>
      </c>
      <c r="H96" t="s">
        <v>127</v>
      </c>
      <c r="I96">
        <v>10006</v>
      </c>
      <c r="J96" t="s">
        <v>13</v>
      </c>
      <c r="K96" t="s">
        <v>25</v>
      </c>
      <c r="L96" s="14">
        <v>1.26875</v>
      </c>
      <c r="Q96" s="1"/>
      <c r="R96" s="2"/>
    </row>
    <row r="97" spans="2:18" x14ac:dyDescent="0.35">
      <c r="B97" t="s">
        <v>106</v>
      </c>
      <c r="C97" s="3" t="s">
        <v>55</v>
      </c>
      <c r="D97" t="s">
        <v>57</v>
      </c>
      <c r="E97" s="1">
        <f t="shared" si="13"/>
        <v>45627</v>
      </c>
      <c r="F97" s="17">
        <f t="shared" si="14"/>
        <v>0.60416666666666663</v>
      </c>
      <c r="G97">
        <v>105424</v>
      </c>
      <c r="H97" t="s">
        <v>128</v>
      </c>
      <c r="I97">
        <v>10174</v>
      </c>
      <c r="J97" t="s">
        <v>9</v>
      </c>
      <c r="K97" t="s">
        <v>18</v>
      </c>
      <c r="L97" s="14">
        <v>1.179861111111111</v>
      </c>
      <c r="Q97" s="1"/>
      <c r="R97" s="2"/>
    </row>
    <row r="98" spans="2:18" x14ac:dyDescent="0.35">
      <c r="B98" t="s">
        <v>106</v>
      </c>
      <c r="C98" s="3" t="s">
        <v>55</v>
      </c>
      <c r="E98" s="1">
        <f t="shared" si="13"/>
        <v>45633</v>
      </c>
      <c r="F98" s="17">
        <f t="shared" si="14"/>
        <v>0.54166666666666663</v>
      </c>
      <c r="G98">
        <v>105427</v>
      </c>
      <c r="H98" t="s">
        <v>129</v>
      </c>
      <c r="I98">
        <v>10116</v>
      </c>
      <c r="J98" t="s">
        <v>11</v>
      </c>
      <c r="K98" t="s">
        <v>9</v>
      </c>
      <c r="L98" s="14">
        <v>1.3930555555555555</v>
      </c>
      <c r="Q98" s="1"/>
      <c r="R98" s="2"/>
    </row>
    <row r="99" spans="2:18" x14ac:dyDescent="0.35">
      <c r="B99" t="s">
        <v>106</v>
      </c>
      <c r="C99" s="3" t="s">
        <v>55</v>
      </c>
      <c r="E99" s="1">
        <f t="shared" si="13"/>
        <v>45633</v>
      </c>
      <c r="F99" s="17">
        <f t="shared" si="14"/>
        <v>0.73958333333333337</v>
      </c>
      <c r="G99">
        <v>105426</v>
      </c>
      <c r="H99" t="s">
        <v>130</v>
      </c>
      <c r="I99">
        <v>10026</v>
      </c>
      <c r="J99" t="s">
        <v>18</v>
      </c>
      <c r="K99" t="s">
        <v>13</v>
      </c>
      <c r="L99" s="14">
        <v>1.01875</v>
      </c>
      <c r="Q99" s="1"/>
      <c r="R99" s="2"/>
    </row>
    <row r="100" spans="2:18" x14ac:dyDescent="0.35">
      <c r="B100" t="s">
        <v>106</v>
      </c>
      <c r="C100" s="3" t="s">
        <v>55</v>
      </c>
      <c r="E100" s="1">
        <f t="shared" si="13"/>
        <v>45634</v>
      </c>
      <c r="F100" s="17">
        <f t="shared" si="14"/>
        <v>0.47916666666666669</v>
      </c>
      <c r="G100">
        <v>105425</v>
      </c>
      <c r="H100" t="s">
        <v>131</v>
      </c>
      <c r="I100">
        <v>10023</v>
      </c>
      <c r="J100" t="s">
        <v>25</v>
      </c>
      <c r="K100" t="s">
        <v>15</v>
      </c>
      <c r="L100" s="14">
        <v>1.1465277777777778</v>
      </c>
      <c r="Q100" s="1"/>
      <c r="R100" s="2"/>
    </row>
    <row r="101" spans="2:18" x14ac:dyDescent="0.35">
      <c r="B101" t="s">
        <v>106</v>
      </c>
      <c r="C101" s="3" t="s">
        <v>55</v>
      </c>
      <c r="E101" s="1">
        <f t="shared" si="13"/>
        <v>45640</v>
      </c>
      <c r="F101" s="17">
        <f t="shared" si="14"/>
        <v>0.54166666666666663</v>
      </c>
      <c r="G101">
        <v>105430</v>
      </c>
      <c r="H101" t="s">
        <v>132</v>
      </c>
      <c r="I101">
        <v>10045</v>
      </c>
      <c r="J101" t="s">
        <v>11</v>
      </c>
      <c r="K101" t="s">
        <v>18</v>
      </c>
      <c r="L101" s="15">
        <v>0.92708333333333337</v>
      </c>
      <c r="Q101" s="1"/>
      <c r="R101" s="2"/>
    </row>
    <row r="102" spans="2:18" x14ac:dyDescent="0.35">
      <c r="B102" t="s">
        <v>106</v>
      </c>
      <c r="C102" s="3" t="s">
        <v>55</v>
      </c>
      <c r="D102" t="s">
        <v>56</v>
      </c>
      <c r="E102" s="1">
        <f t="shared" si="13"/>
        <v>45640</v>
      </c>
      <c r="F102" s="17">
        <f t="shared" si="14"/>
        <v>0.61111111111111116</v>
      </c>
      <c r="G102">
        <v>105428</v>
      </c>
      <c r="H102" t="s">
        <v>133</v>
      </c>
      <c r="I102">
        <v>10032</v>
      </c>
      <c r="J102" t="s">
        <v>15</v>
      </c>
      <c r="K102" t="s">
        <v>13</v>
      </c>
      <c r="L102" s="14">
        <v>1.14375</v>
      </c>
      <c r="Q102" s="1"/>
      <c r="R102" s="2"/>
    </row>
    <row r="103" spans="2:18" x14ac:dyDescent="0.35">
      <c r="B103" t="s">
        <v>106</v>
      </c>
      <c r="C103" s="3" t="s">
        <v>55</v>
      </c>
      <c r="D103" t="s">
        <v>57</v>
      </c>
      <c r="E103" s="1">
        <f t="shared" si="13"/>
        <v>45640</v>
      </c>
      <c r="F103" s="17">
        <f t="shared" si="14"/>
        <v>0.67708333333333337</v>
      </c>
      <c r="G103">
        <v>105429</v>
      </c>
      <c r="H103" t="s">
        <v>134</v>
      </c>
      <c r="I103">
        <v>10016</v>
      </c>
      <c r="J103" t="s">
        <v>25</v>
      </c>
      <c r="K103" t="s">
        <v>9</v>
      </c>
      <c r="L103" s="14">
        <v>1.39375</v>
      </c>
      <c r="Q103" s="1"/>
      <c r="R103" s="2"/>
    </row>
    <row r="104" spans="2:18" x14ac:dyDescent="0.35">
      <c r="B104" t="s">
        <v>106</v>
      </c>
      <c r="C104" s="3" t="s">
        <v>55</v>
      </c>
      <c r="D104" t="s">
        <v>56</v>
      </c>
      <c r="E104" s="1">
        <f t="shared" si="13"/>
        <v>45648</v>
      </c>
      <c r="F104" s="17">
        <f t="shared" si="14"/>
        <v>0.625</v>
      </c>
      <c r="G104">
        <v>105423</v>
      </c>
      <c r="H104" t="s">
        <v>135</v>
      </c>
      <c r="I104">
        <v>10040</v>
      </c>
      <c r="J104" t="s">
        <v>15</v>
      </c>
      <c r="K104" t="s">
        <v>11</v>
      </c>
      <c r="L104" t="s">
        <v>10</v>
      </c>
      <c r="Q104" s="1"/>
      <c r="R104" s="2"/>
    </row>
    <row r="105" spans="2:18" x14ac:dyDescent="0.35">
      <c r="E105" s="1"/>
      <c r="F105" s="17"/>
      <c r="Q105" s="1"/>
      <c r="R105" s="2"/>
    </row>
    <row r="106" spans="2:18" x14ac:dyDescent="0.35">
      <c r="B106" t="s">
        <v>136</v>
      </c>
      <c r="C106" s="3" t="s">
        <v>58</v>
      </c>
      <c r="D106" t="s">
        <v>57</v>
      </c>
      <c r="E106" s="1">
        <f t="shared" si="13"/>
        <v>45556</v>
      </c>
      <c r="F106" s="17">
        <f t="shared" si="14"/>
        <v>0.6875</v>
      </c>
      <c r="G106">
        <v>105525</v>
      </c>
      <c r="H106" t="s">
        <v>137</v>
      </c>
      <c r="I106">
        <v>10058</v>
      </c>
      <c r="J106" t="s">
        <v>24</v>
      </c>
      <c r="K106" t="s">
        <v>32</v>
      </c>
      <c r="L106" s="15">
        <v>0.97847222222222219</v>
      </c>
      <c r="Q106" s="1"/>
      <c r="R106" s="2"/>
    </row>
    <row r="107" spans="2:18" x14ac:dyDescent="0.35">
      <c r="B107" t="s">
        <v>136</v>
      </c>
      <c r="C107" s="3" t="s">
        <v>58</v>
      </c>
      <c r="E107" s="1">
        <f t="shared" si="13"/>
        <v>45563</v>
      </c>
      <c r="F107" s="17">
        <f t="shared" si="14"/>
        <v>0.67708333333333337</v>
      </c>
      <c r="G107">
        <v>105501</v>
      </c>
      <c r="H107" t="s">
        <v>138</v>
      </c>
      <c r="I107">
        <v>10097</v>
      </c>
      <c r="J107" t="s">
        <v>16</v>
      </c>
      <c r="K107" t="s">
        <v>21</v>
      </c>
      <c r="L107" s="14">
        <v>1.0590277777777777</v>
      </c>
      <c r="Q107" s="1"/>
      <c r="R107" s="2"/>
    </row>
    <row r="108" spans="2:18" x14ac:dyDescent="0.35">
      <c r="B108" t="s">
        <v>136</v>
      </c>
      <c r="C108" s="3" t="s">
        <v>58</v>
      </c>
      <c r="D108" t="s">
        <v>56</v>
      </c>
      <c r="E108" s="1">
        <f t="shared" si="13"/>
        <v>45564</v>
      </c>
      <c r="F108" s="17">
        <f t="shared" si="14"/>
        <v>0.70833333333333337</v>
      </c>
      <c r="G108">
        <v>105503</v>
      </c>
      <c r="H108" t="s">
        <v>139</v>
      </c>
      <c r="I108">
        <v>10067</v>
      </c>
      <c r="J108" t="s">
        <v>19</v>
      </c>
      <c r="K108" t="s">
        <v>27</v>
      </c>
      <c r="L108" s="15">
        <v>0.97777777777777775</v>
      </c>
      <c r="Q108" s="1"/>
      <c r="R108" s="2"/>
    </row>
    <row r="109" spans="2:18" x14ac:dyDescent="0.35">
      <c r="B109" t="s">
        <v>136</v>
      </c>
      <c r="C109" s="3" t="s">
        <v>58</v>
      </c>
      <c r="D109" t="s">
        <v>57</v>
      </c>
      <c r="E109" s="1">
        <f t="shared" si="13"/>
        <v>45570</v>
      </c>
      <c r="F109" s="17">
        <f t="shared" si="14"/>
        <v>0.625</v>
      </c>
      <c r="G109">
        <v>105504</v>
      </c>
      <c r="H109" t="s">
        <v>140</v>
      </c>
      <c r="I109">
        <v>10059</v>
      </c>
      <c r="J109" t="s">
        <v>24</v>
      </c>
      <c r="K109" t="s">
        <v>16</v>
      </c>
      <c r="L109" s="15">
        <v>0.97777777777777775</v>
      </c>
      <c r="Q109" s="1"/>
      <c r="R109" s="2"/>
    </row>
    <row r="110" spans="2:18" x14ac:dyDescent="0.35">
      <c r="B110" t="s">
        <v>136</v>
      </c>
      <c r="C110" s="3" t="s">
        <v>58</v>
      </c>
      <c r="E110" s="1">
        <f t="shared" si="13"/>
        <v>45571</v>
      </c>
      <c r="F110" s="17">
        <f t="shared" si="14"/>
        <v>0.60416666666666663</v>
      </c>
      <c r="G110">
        <v>105505</v>
      </c>
      <c r="H110" t="s">
        <v>110</v>
      </c>
      <c r="I110">
        <v>10054</v>
      </c>
      <c r="J110" t="s">
        <v>27</v>
      </c>
      <c r="K110" t="s">
        <v>32</v>
      </c>
      <c r="L110" s="14">
        <v>1.5243055555555556</v>
      </c>
      <c r="Q110" s="1"/>
      <c r="R110" s="2"/>
    </row>
    <row r="111" spans="2:18" x14ac:dyDescent="0.35">
      <c r="B111" t="s">
        <v>136</v>
      </c>
      <c r="C111" s="3" t="s">
        <v>58</v>
      </c>
      <c r="D111" t="s">
        <v>56</v>
      </c>
      <c r="E111" s="1">
        <f t="shared" si="13"/>
        <v>45571</v>
      </c>
      <c r="F111" s="17">
        <f t="shared" si="14"/>
        <v>0.69791666666666663</v>
      </c>
      <c r="G111">
        <v>105506</v>
      </c>
      <c r="H111" t="s">
        <v>141</v>
      </c>
      <c r="I111">
        <v>10209</v>
      </c>
      <c r="J111" t="s">
        <v>21</v>
      </c>
      <c r="K111" t="s">
        <v>19</v>
      </c>
      <c r="L111" s="14">
        <v>1.5638888888888889</v>
      </c>
      <c r="Q111" s="1"/>
      <c r="R111" s="2"/>
    </row>
    <row r="112" spans="2:18" x14ac:dyDescent="0.35">
      <c r="B112" t="s">
        <v>136</v>
      </c>
      <c r="C112" s="3" t="s">
        <v>58</v>
      </c>
      <c r="E112" s="1">
        <f t="shared" si="13"/>
        <v>45577</v>
      </c>
      <c r="F112" s="17">
        <f t="shared" si="14"/>
        <v>0.55208333333333337</v>
      </c>
      <c r="G112">
        <v>105508</v>
      </c>
      <c r="H112" t="s">
        <v>142</v>
      </c>
      <c r="I112">
        <v>10078</v>
      </c>
      <c r="J112" t="s">
        <v>21</v>
      </c>
      <c r="K112" t="s">
        <v>24</v>
      </c>
      <c r="L112" s="14">
        <v>1.7659722222222223</v>
      </c>
      <c r="Q112" s="1"/>
      <c r="R112" s="2"/>
    </row>
    <row r="113" spans="2:18" x14ac:dyDescent="0.35">
      <c r="B113" t="s">
        <v>136</v>
      </c>
      <c r="C113" s="3" t="s">
        <v>58</v>
      </c>
      <c r="E113" s="1">
        <f t="shared" si="13"/>
        <v>45578</v>
      </c>
      <c r="F113" s="17">
        <f t="shared" si="14"/>
        <v>0.47916666666666669</v>
      </c>
      <c r="G113">
        <v>105507</v>
      </c>
      <c r="H113" t="s">
        <v>143</v>
      </c>
      <c r="I113">
        <v>10097</v>
      </c>
      <c r="J113" t="s">
        <v>16</v>
      </c>
      <c r="K113" t="s">
        <v>27</v>
      </c>
      <c r="L113" s="14">
        <v>1.1034722222222222</v>
      </c>
      <c r="Q113" s="1"/>
      <c r="R113" s="2"/>
    </row>
    <row r="114" spans="2:18" x14ac:dyDescent="0.35">
      <c r="B114" t="s">
        <v>136</v>
      </c>
      <c r="C114" s="3" t="s">
        <v>58</v>
      </c>
      <c r="E114" s="1">
        <f t="shared" si="13"/>
        <v>45578</v>
      </c>
      <c r="F114" s="17">
        <f t="shared" si="14"/>
        <v>0.63541666666666663</v>
      </c>
      <c r="G114">
        <v>105509</v>
      </c>
      <c r="H114" t="s">
        <v>144</v>
      </c>
      <c r="I114">
        <v>10102</v>
      </c>
      <c r="J114" t="s">
        <v>32</v>
      </c>
      <c r="K114" t="s">
        <v>19</v>
      </c>
      <c r="L114" s="14">
        <v>1.4034722222222222</v>
      </c>
    </row>
    <row r="115" spans="2:18" x14ac:dyDescent="0.35">
      <c r="B115" t="s">
        <v>136</v>
      </c>
      <c r="C115" s="3" t="s">
        <v>58</v>
      </c>
      <c r="E115" s="1">
        <f t="shared" si="13"/>
        <v>45584</v>
      </c>
      <c r="F115" s="17">
        <f t="shared" si="14"/>
        <v>0.53125</v>
      </c>
      <c r="G115">
        <v>105512</v>
      </c>
      <c r="H115" t="s">
        <v>145</v>
      </c>
      <c r="I115">
        <v>10049</v>
      </c>
      <c r="J115" t="s">
        <v>19</v>
      </c>
      <c r="K115" t="s">
        <v>16</v>
      </c>
      <c r="L115" s="14">
        <v>1.3534722222222222</v>
      </c>
    </row>
    <row r="116" spans="2:18" x14ac:dyDescent="0.35">
      <c r="B116" t="s">
        <v>136</v>
      </c>
      <c r="C116" s="3" t="s">
        <v>58</v>
      </c>
      <c r="E116" s="1">
        <f t="shared" si="13"/>
        <v>45584</v>
      </c>
      <c r="F116" s="17">
        <f t="shared" si="14"/>
        <v>0.59375</v>
      </c>
      <c r="G116">
        <v>105511</v>
      </c>
      <c r="H116" t="s">
        <v>146</v>
      </c>
      <c r="I116">
        <v>10102</v>
      </c>
      <c r="J116" t="s">
        <v>32</v>
      </c>
      <c r="K116" t="s">
        <v>21</v>
      </c>
      <c r="L116" s="14">
        <v>1.3159722222222223</v>
      </c>
    </row>
    <row r="117" spans="2:18" x14ac:dyDescent="0.35">
      <c r="B117" t="s">
        <v>136</v>
      </c>
      <c r="C117" s="3" t="s">
        <v>58</v>
      </c>
      <c r="E117" s="1">
        <f t="shared" si="13"/>
        <v>45584</v>
      </c>
      <c r="F117" s="17">
        <f t="shared" si="14"/>
        <v>0.625</v>
      </c>
      <c r="G117">
        <v>105510</v>
      </c>
      <c r="H117" t="s">
        <v>147</v>
      </c>
      <c r="I117">
        <v>10059</v>
      </c>
      <c r="J117" t="s">
        <v>24</v>
      </c>
      <c r="K117" t="s">
        <v>27</v>
      </c>
      <c r="L117" s="15">
        <v>0.98124999999999996</v>
      </c>
    </row>
    <row r="118" spans="2:18" x14ac:dyDescent="0.35">
      <c r="B118" t="s">
        <v>136</v>
      </c>
      <c r="C118" s="3" t="s">
        <v>58</v>
      </c>
      <c r="E118" s="1">
        <f t="shared" si="13"/>
        <v>45592</v>
      </c>
      <c r="F118" s="17">
        <f t="shared" si="14"/>
        <v>0.60416666666666663</v>
      </c>
      <c r="G118">
        <v>105523</v>
      </c>
      <c r="H118" t="s">
        <v>148</v>
      </c>
      <c r="I118">
        <v>10054</v>
      </c>
      <c r="J118" t="s">
        <v>27</v>
      </c>
      <c r="K118" t="s">
        <v>24</v>
      </c>
      <c r="L118" s="14">
        <v>1.3451388888888889</v>
      </c>
    </row>
    <row r="119" spans="2:18" x14ac:dyDescent="0.35">
      <c r="B119" t="s">
        <v>136</v>
      </c>
      <c r="C119" s="3" t="s">
        <v>58</v>
      </c>
      <c r="D119" t="s">
        <v>57</v>
      </c>
      <c r="E119" s="1">
        <f t="shared" si="13"/>
        <v>45598</v>
      </c>
      <c r="F119" s="17">
        <f t="shared" si="14"/>
        <v>0.60416666666666663</v>
      </c>
      <c r="G119">
        <v>105516</v>
      </c>
      <c r="H119" t="s">
        <v>149</v>
      </c>
      <c r="I119">
        <v>10102</v>
      </c>
      <c r="J119" t="s">
        <v>32</v>
      </c>
      <c r="K119" t="s">
        <v>16</v>
      </c>
      <c r="L119" s="14">
        <v>1.5256944444444445</v>
      </c>
    </row>
    <row r="120" spans="2:18" x14ac:dyDescent="0.35">
      <c r="B120" t="s">
        <v>136</v>
      </c>
      <c r="C120" s="3" t="s">
        <v>58</v>
      </c>
      <c r="D120" t="s">
        <v>57</v>
      </c>
      <c r="E120" s="1">
        <f t="shared" si="13"/>
        <v>45605</v>
      </c>
      <c r="F120" s="17">
        <f t="shared" si="14"/>
        <v>0.54166666666666663</v>
      </c>
      <c r="G120">
        <v>105513</v>
      </c>
      <c r="H120" t="s">
        <v>119</v>
      </c>
      <c r="I120">
        <v>10097</v>
      </c>
      <c r="J120" t="s">
        <v>16</v>
      </c>
      <c r="K120" t="s">
        <v>32</v>
      </c>
      <c r="L120" s="14">
        <v>1.2729166666666667</v>
      </c>
    </row>
    <row r="121" spans="2:18" x14ac:dyDescent="0.35">
      <c r="B121" t="s">
        <v>136</v>
      </c>
      <c r="C121" s="3" t="s">
        <v>58</v>
      </c>
      <c r="D121" t="s">
        <v>56</v>
      </c>
      <c r="E121" s="1">
        <f t="shared" si="13"/>
        <v>45606</v>
      </c>
      <c r="F121" s="17">
        <f t="shared" si="14"/>
        <v>0.60416666666666663</v>
      </c>
      <c r="G121">
        <v>105514</v>
      </c>
      <c r="H121" t="s">
        <v>150</v>
      </c>
      <c r="I121">
        <v>10054</v>
      </c>
      <c r="J121" t="s">
        <v>27</v>
      </c>
      <c r="K121" t="s">
        <v>21</v>
      </c>
      <c r="L121" s="14">
        <v>1.0569444444444445</v>
      </c>
    </row>
    <row r="122" spans="2:18" x14ac:dyDescent="0.35">
      <c r="B122" t="s">
        <v>136</v>
      </c>
      <c r="C122" s="3" t="s">
        <v>58</v>
      </c>
      <c r="E122" s="1">
        <f t="shared" si="13"/>
        <v>45606</v>
      </c>
      <c r="F122" s="17">
        <f t="shared" si="14"/>
        <v>0.64583333333333337</v>
      </c>
      <c r="G122">
        <v>105515</v>
      </c>
      <c r="H122" t="s">
        <v>151</v>
      </c>
      <c r="I122">
        <v>10067</v>
      </c>
      <c r="J122" t="s">
        <v>19</v>
      </c>
      <c r="K122" t="s">
        <v>24</v>
      </c>
      <c r="L122" s="14">
        <v>1.3909722222222223</v>
      </c>
    </row>
    <row r="123" spans="2:18" x14ac:dyDescent="0.35">
      <c r="B123" t="s">
        <v>136</v>
      </c>
      <c r="C123" s="3" t="s">
        <v>58</v>
      </c>
      <c r="E123" s="1">
        <f t="shared" si="13"/>
        <v>45610</v>
      </c>
      <c r="F123" s="17">
        <f t="shared" si="14"/>
        <v>0.79166666666666663</v>
      </c>
      <c r="G123">
        <v>105517</v>
      </c>
      <c r="H123" t="s">
        <v>152</v>
      </c>
      <c r="I123">
        <v>10058</v>
      </c>
      <c r="J123" t="s">
        <v>24</v>
      </c>
      <c r="K123" t="s">
        <v>19</v>
      </c>
      <c r="L123" s="15">
        <v>0.89652777777777781</v>
      </c>
    </row>
    <row r="124" spans="2:18" x14ac:dyDescent="0.35">
      <c r="B124" t="s">
        <v>136</v>
      </c>
      <c r="C124" s="3" t="s">
        <v>58</v>
      </c>
      <c r="D124" t="s">
        <v>56</v>
      </c>
      <c r="E124" s="1">
        <f t="shared" si="13"/>
        <v>45613</v>
      </c>
      <c r="F124" s="17">
        <f t="shared" si="14"/>
        <v>0.63888888888888884</v>
      </c>
      <c r="G124">
        <v>105518</v>
      </c>
      <c r="H124" t="s">
        <v>153</v>
      </c>
      <c r="I124">
        <v>10209</v>
      </c>
      <c r="J124" t="s">
        <v>21</v>
      </c>
      <c r="K124" t="s">
        <v>27</v>
      </c>
      <c r="L124" s="14">
        <v>1.5243055555555556</v>
      </c>
    </row>
    <row r="125" spans="2:18" x14ac:dyDescent="0.35">
      <c r="B125" t="s">
        <v>136</v>
      </c>
      <c r="C125" s="3" t="s">
        <v>58</v>
      </c>
      <c r="E125" s="1">
        <f t="shared" si="13"/>
        <v>45619</v>
      </c>
      <c r="F125" s="17">
        <f t="shared" si="14"/>
        <v>0.6875</v>
      </c>
      <c r="G125">
        <v>105519</v>
      </c>
      <c r="H125" t="s">
        <v>154</v>
      </c>
      <c r="I125">
        <v>10058</v>
      </c>
      <c r="J125" t="s">
        <v>24</v>
      </c>
      <c r="K125" t="s">
        <v>21</v>
      </c>
      <c r="L125" s="14">
        <v>1.1006944444444444</v>
      </c>
    </row>
    <row r="126" spans="2:18" x14ac:dyDescent="0.35">
      <c r="B126" t="s">
        <v>136</v>
      </c>
      <c r="C126" s="3" t="s">
        <v>58</v>
      </c>
      <c r="E126" s="1">
        <f t="shared" si="13"/>
        <v>45620</v>
      </c>
      <c r="F126" s="17">
        <f t="shared" si="14"/>
        <v>0.60416666666666663</v>
      </c>
      <c r="G126">
        <v>105520</v>
      </c>
      <c r="H126" t="s">
        <v>155</v>
      </c>
      <c r="I126">
        <v>10054</v>
      </c>
      <c r="J126" t="s">
        <v>27</v>
      </c>
      <c r="K126" t="s">
        <v>16</v>
      </c>
      <c r="L126" s="14">
        <v>1.1854166666666666</v>
      </c>
    </row>
    <row r="127" spans="2:18" x14ac:dyDescent="0.35">
      <c r="B127" t="s">
        <v>136</v>
      </c>
      <c r="C127" s="3" t="s">
        <v>58</v>
      </c>
      <c r="E127" s="1">
        <f t="shared" si="13"/>
        <v>45620</v>
      </c>
      <c r="F127" s="17">
        <f t="shared" si="14"/>
        <v>0.64583333333333337</v>
      </c>
      <c r="G127">
        <v>105521</v>
      </c>
      <c r="H127" t="s">
        <v>156</v>
      </c>
      <c r="I127">
        <v>10067</v>
      </c>
      <c r="J127" t="s">
        <v>19</v>
      </c>
      <c r="K127" t="s">
        <v>32</v>
      </c>
      <c r="L127" s="14">
        <v>1.7694444444444444</v>
      </c>
    </row>
    <row r="128" spans="2:18" x14ac:dyDescent="0.35">
      <c r="B128" t="s">
        <v>136</v>
      </c>
      <c r="C128" s="3" t="s">
        <v>58</v>
      </c>
      <c r="E128" s="1">
        <f t="shared" si="13"/>
        <v>45626</v>
      </c>
      <c r="F128" s="17">
        <f t="shared" si="14"/>
        <v>0.69791666666666663</v>
      </c>
      <c r="G128">
        <v>105524</v>
      </c>
      <c r="H128" t="s">
        <v>157</v>
      </c>
      <c r="I128">
        <v>10209</v>
      </c>
      <c r="J128" t="s">
        <v>21</v>
      </c>
      <c r="K128" t="s">
        <v>32</v>
      </c>
      <c r="L128" s="14">
        <v>1.5638888888888889</v>
      </c>
    </row>
    <row r="129" spans="2:12" x14ac:dyDescent="0.35">
      <c r="B129" t="s">
        <v>136</v>
      </c>
      <c r="C129" s="3" t="s">
        <v>58</v>
      </c>
      <c r="E129" s="1">
        <f t="shared" si="13"/>
        <v>45626</v>
      </c>
      <c r="F129" s="17">
        <f t="shared" si="14"/>
        <v>0.76041666666666663</v>
      </c>
      <c r="G129">
        <v>105522</v>
      </c>
      <c r="H129" t="s">
        <v>158</v>
      </c>
      <c r="I129">
        <v>10097</v>
      </c>
      <c r="J129" t="s">
        <v>16</v>
      </c>
      <c r="K129" t="s">
        <v>19</v>
      </c>
      <c r="L129" s="14">
        <v>1.4027777777777777</v>
      </c>
    </row>
    <row r="130" spans="2:12" x14ac:dyDescent="0.35">
      <c r="B130" t="s">
        <v>136</v>
      </c>
      <c r="C130" s="3" t="s">
        <v>58</v>
      </c>
      <c r="E130" s="1">
        <f t="shared" si="13"/>
        <v>45633</v>
      </c>
      <c r="F130" s="17">
        <f t="shared" si="14"/>
        <v>0.53472222222222221</v>
      </c>
      <c r="G130">
        <v>105527</v>
      </c>
      <c r="H130" t="s">
        <v>159</v>
      </c>
      <c r="I130">
        <v>10078</v>
      </c>
      <c r="J130" t="s">
        <v>21</v>
      </c>
      <c r="K130" t="s">
        <v>16</v>
      </c>
      <c r="L130" s="14">
        <v>1.3097222222222222</v>
      </c>
    </row>
    <row r="131" spans="2:12" x14ac:dyDescent="0.35">
      <c r="B131" t="s">
        <v>136</v>
      </c>
      <c r="C131" s="3" t="s">
        <v>58</v>
      </c>
      <c r="D131" t="s">
        <v>56</v>
      </c>
      <c r="E131" s="1">
        <f t="shared" si="13"/>
        <v>45634</v>
      </c>
      <c r="F131" s="17">
        <f t="shared" si="14"/>
        <v>0.63541666666666663</v>
      </c>
      <c r="G131">
        <v>105526</v>
      </c>
      <c r="H131" t="s">
        <v>160</v>
      </c>
      <c r="I131">
        <v>10054</v>
      </c>
      <c r="J131" t="s">
        <v>27</v>
      </c>
      <c r="K131" t="s">
        <v>19</v>
      </c>
      <c r="L131" s="15">
        <v>0.93263888888888891</v>
      </c>
    </row>
    <row r="132" spans="2:12" x14ac:dyDescent="0.35">
      <c r="B132" t="s">
        <v>136</v>
      </c>
      <c r="C132" s="3" t="s">
        <v>58</v>
      </c>
      <c r="D132" t="s">
        <v>57</v>
      </c>
      <c r="E132" s="1">
        <f t="shared" si="13"/>
        <v>45634</v>
      </c>
      <c r="F132" s="17">
        <f t="shared" si="14"/>
        <v>0.6875</v>
      </c>
      <c r="G132">
        <v>105502</v>
      </c>
      <c r="H132" t="s">
        <v>161</v>
      </c>
      <c r="I132">
        <v>10102</v>
      </c>
      <c r="J132" t="s">
        <v>32</v>
      </c>
      <c r="K132" t="s">
        <v>24</v>
      </c>
      <c r="L132" s="14">
        <v>1.8861111111111111</v>
      </c>
    </row>
    <row r="133" spans="2:12" x14ac:dyDescent="0.35">
      <c r="B133" t="s">
        <v>136</v>
      </c>
      <c r="C133" s="3" t="s">
        <v>58</v>
      </c>
      <c r="D133" t="s">
        <v>57</v>
      </c>
      <c r="E133" s="1">
        <f t="shared" si="13"/>
        <v>45640</v>
      </c>
      <c r="F133" s="17">
        <f t="shared" si="14"/>
        <v>0.52083333333333337</v>
      </c>
      <c r="G133">
        <v>105528</v>
      </c>
      <c r="H133" t="s">
        <v>162</v>
      </c>
      <c r="I133">
        <v>10097</v>
      </c>
      <c r="J133" t="s">
        <v>16</v>
      </c>
      <c r="K133" t="s">
        <v>24</v>
      </c>
      <c r="L133" s="14">
        <v>1.3069444444444445</v>
      </c>
    </row>
    <row r="134" spans="2:12" x14ac:dyDescent="0.35">
      <c r="B134" t="s">
        <v>136</v>
      </c>
      <c r="C134" s="3" t="s">
        <v>58</v>
      </c>
      <c r="D134" t="s">
        <v>56</v>
      </c>
      <c r="E134" s="1">
        <f t="shared" si="13"/>
        <v>45640</v>
      </c>
      <c r="F134" s="17">
        <f t="shared" si="14"/>
        <v>0.61111111111111116</v>
      </c>
      <c r="G134">
        <v>105530</v>
      </c>
      <c r="H134" t="s">
        <v>133</v>
      </c>
      <c r="I134">
        <v>10067</v>
      </c>
      <c r="J134" t="s">
        <v>19</v>
      </c>
      <c r="K134" t="s">
        <v>21</v>
      </c>
      <c r="L134" s="14">
        <v>1.7305555555555556</v>
      </c>
    </row>
    <row r="135" spans="2:12" x14ac:dyDescent="0.35">
      <c r="B135" t="s">
        <v>136</v>
      </c>
      <c r="C135" s="3" t="s">
        <v>58</v>
      </c>
      <c r="E135" s="1">
        <f t="shared" si="13"/>
        <v>45640</v>
      </c>
      <c r="F135" s="17">
        <f t="shared" si="14"/>
        <v>0.625</v>
      </c>
      <c r="G135">
        <v>105529</v>
      </c>
      <c r="H135" t="s">
        <v>163</v>
      </c>
      <c r="I135">
        <v>10102</v>
      </c>
      <c r="J135" t="s">
        <v>32</v>
      </c>
      <c r="K135" t="s">
        <v>27</v>
      </c>
      <c r="L135" s="14">
        <v>1.5618055555555554</v>
      </c>
    </row>
  </sheetData>
  <autoFilter ref="B8:M135" xr:uid="{F1F17EE3-0734-459D-B194-4E23A2DBB962}"/>
  <sortState xmlns:xlrd2="http://schemas.microsoft.com/office/spreadsheetml/2017/richdata2" ref="B9:M38">
    <sortCondition ref="E9:E38"/>
    <sortCondition ref="F9:F38"/>
    <sortCondition ref="G9:G3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mJB</vt:lpstr>
      <vt:lpstr>mJC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2024-12-07T18:32:59Z</dcterms:created>
  <dcterms:modified xsi:type="dcterms:W3CDTF">2024-12-19T19:33:47Z</dcterms:modified>
</cp:coreProperties>
</file>